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940" yWindow="165" windowWidth="22740" windowHeight="15555" tabRatio="712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<sst xmlns="http://schemas.openxmlformats.org/spreadsheetml/2006/main" count="659" uniqueCount="341">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</sst>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8" formatCode="0_ ;[Red]\-0\ "/>
    <numFmt numFmtId="169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9" fontId="30" fillId="0" borderId="82" xfId="0" applyNumberFormat="1" applyFont="1" applyBorder="1" applyAlignment="1">
      <alignment horizontal="center" vertical="center"/>
    </xf>
    <xf numFmtId="169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49" fontId="30" fillId="0" borderId="36" xfId="1" applyNumberFormat="1" applyFont="1" applyBorder="1" applyAlignment="1">
      <alignment horizontal="left" wrapText="1"/>
    </xf>
    <xf numFmtId="2" fontId="45" fillId="0" borderId="0" xfId="1" applyNumberFormat="1" applyFont="1"/>
    <xf numFmtId="2" fontId="17" fillId="0" borderId="0" xfId="0" applyNumberFormat="1" applyFont="1"/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41" fillId="0" borderId="0" xfId="1" applyFont="1"/>
    <xf numFmtId="0" fontId="0" fillId="0" borderId="0" xfId="0"/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32" fillId="3" borderId="81" xfId="0" applyNumberFormat="1" applyFont="1" applyFill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168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4" fillId="0" borderId="55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12" fillId="0" borderId="38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0" fontId="15" fillId="0" borderId="51" xfId="0" applyNumberFormat="1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169" fontId="32" fillId="0" borderId="81" xfId="0" applyNumberFormat="1" applyFont="1" applyBorder="1" applyAlignment="1">
      <alignment horizontal="center" vertical="center"/>
    </xf>
    <xf numFmtId="169" fontId="30" fillId="0" borderId="86" xfId="0" applyNumberFormat="1" applyFont="1" applyBorder="1" applyAlignment="1">
      <alignment horizontal="center" vertical="center"/>
    </xf>
    <xf numFmtId="169" fontId="32" fillId="0" borderId="82" xfId="0" applyNumberFormat="1" applyFont="1" applyBorder="1" applyAlignment="1">
      <alignment horizontal="center" vertical="center"/>
    </xf>
    <xf numFmtId="169" fontId="30" fillId="0" borderId="85" xfId="0" applyNumberFormat="1" applyFont="1" applyBorder="1" applyAlignment="1">
      <alignment horizontal="center" vertical="center"/>
    </xf>
    <xf numFmtId="169" fontId="29" fillId="0" borderId="84" xfId="0" applyNumberFormat="1" applyFont="1" applyBorder="1" applyAlignment="1">
      <alignment horizontal="center" vertical="center"/>
    </xf>
    <xf numFmtId="169" fontId="29" fillId="0" borderId="83" xfId="0" applyNumberFormat="1" applyFont="1" applyBorder="1" applyAlignment="1">
      <alignment horizontal="center" vertical="center"/>
    </xf>
    <xf numFmtId="169" fontId="30" fillId="3" borderId="82" xfId="0" applyNumberFormat="1" applyFont="1" applyFill="1" applyBorder="1" applyAlignment="1">
      <alignment horizontal="center" vertical="center"/>
    </xf>
    <xf numFmtId="169" fontId="29" fillId="0" borderId="82" xfId="0" applyNumberFormat="1" applyFont="1" applyBorder="1" applyAlignment="1">
      <alignment horizontal="center" vertical="center"/>
    </xf>
    <xf numFmtId="169" fontId="30" fillId="0" borderId="81" xfId="0" applyNumberFormat="1" applyFont="1" applyBorder="1" applyAlignment="1">
      <alignment horizontal="center" vertical="center"/>
    </xf>
    <xf numFmtId="169" fontId="30" fillId="3" borderId="81" xfId="0" applyNumberFormat="1" applyFont="1" applyFill="1" applyBorder="1" applyAlignment="1">
      <alignment horizontal="center" vertical="center"/>
    </xf>
    <xf numFmtId="169" fontId="29" fillId="0" borderId="81" xfId="0" applyNumberFormat="1" applyFont="1" applyBorder="1" applyAlignment="1">
      <alignment horizontal="center" vertical="center"/>
    </xf>
    <xf numFmtId="169" fontId="32" fillId="0" borderId="28" xfId="0" applyNumberFormat="1" applyFont="1" applyBorder="1" applyAlignment="1">
      <alignment horizontal="center" vertical="center"/>
    </xf>
    <xf numFmtId="169" fontId="34" fillId="0" borderId="91" xfId="0" applyNumberFormat="1" applyFont="1" applyBorder="1" applyAlignment="1">
      <alignment horizontal="center" vertical="center"/>
    </xf>
    <xf numFmtId="169" fontId="34" fillId="0" borderId="29" xfId="0" applyNumberFormat="1" applyFont="1" applyBorder="1" applyAlignment="1">
      <alignment horizontal="center" vertical="center"/>
    </xf>
    <xf numFmtId="169" fontId="32" fillId="3" borderId="81" xfId="0" applyNumberFormat="1" applyFont="1" applyFill="1" applyBorder="1" applyAlignment="1">
      <alignment horizontal="center" vertical="center"/>
    </xf>
    <xf numFmtId="169" fontId="33" fillId="0" borderId="81" xfId="0" applyNumberFormat="1" applyFont="1" applyBorder="1" applyAlignment="1">
      <alignment horizontal="center" vertical="center"/>
    </xf>
    <xf numFmtId="169" fontId="34" fillId="0" borderId="81" xfId="0" applyNumberFormat="1" applyFont="1" applyBorder="1" applyAlignment="1">
      <alignment horizontal="center" vertical="center"/>
    </xf>
    <xf numFmtId="169" fontId="32" fillId="0" borderId="90" xfId="0" applyNumberFormat="1" applyFont="1" applyBorder="1" applyAlignment="1">
      <alignment horizontal="center" vertical="center"/>
    </xf>
    <xf numFmtId="169" fontId="31" fillId="0" borderId="82" xfId="0" applyNumberFormat="1" applyFont="1" applyBorder="1" applyAlignment="1">
      <alignment horizontal="center" vertical="center"/>
    </xf>
    <xf numFmtId="169" fontId="32" fillId="0" borderId="86" xfId="0" applyNumberFormat="1" applyFont="1" applyBorder="1" applyAlignment="1">
      <alignment horizontal="center" vertical="center"/>
    </xf>
    <xf numFmtId="169" fontId="30" fillId="0" borderId="89" xfId="0" applyNumberFormat="1" applyFont="1" applyBorder="1" applyAlignment="1">
      <alignment horizontal="center" vertical="center"/>
    </xf>
    <xf numFmtId="169" fontId="29" fillId="0" borderId="88" xfId="0" applyNumberFormat="1" applyFont="1" applyBorder="1" applyAlignment="1">
      <alignment horizontal="center" vertical="center"/>
    </xf>
    <xf numFmtId="169" fontId="29" fillId="0" borderId="87" xfId="0" applyNumberFormat="1" applyFont="1" applyBorder="1" applyAlignment="1">
      <alignment horizontal="center" vertical="center"/>
    </xf>
    <xf numFmtId="169" fontId="30" fillId="3" borderId="86" xfId="0" applyNumberFormat="1" applyFont="1" applyFill="1" applyBorder="1" applyAlignment="1">
      <alignment horizontal="center" vertical="center"/>
    </xf>
    <xf numFmtId="169" fontId="31" fillId="0" borderId="86" xfId="0" applyNumberFormat="1" applyFont="1" applyBorder="1" applyAlignment="1">
      <alignment horizontal="center" vertical="center"/>
    </xf>
    <xf numFmtId="169" fontId="29" fillId="0" borderId="86" xfId="0" applyNumberFormat="1" applyFont="1" applyBorder="1" applyAlignment="1">
      <alignment horizontal="center" vertical="center"/>
    </xf>
    <xf numFmtId="169" fontId="32" fillId="0" borderId="77" xfId="0" applyNumberFormat="1" applyFont="1" applyBorder="1" applyAlignment="1">
      <alignment horizontal="center" vertical="center"/>
    </xf>
    <xf numFmtId="169" fontId="30" fillId="0" borderId="77" xfId="0" applyNumberFormat="1" applyFont="1" applyBorder="1" applyAlignment="1">
      <alignment horizontal="center" vertical="center"/>
    </xf>
    <xf numFmtId="169" fontId="30" fillId="0" borderId="80" xfId="0" applyNumberFormat="1" applyFont="1" applyBorder="1" applyAlignment="1">
      <alignment horizontal="center" vertical="center"/>
    </xf>
    <xf numFmtId="169" fontId="29" fillId="0" borderId="79" xfId="0" applyNumberFormat="1" applyFont="1" applyBorder="1" applyAlignment="1">
      <alignment horizontal="center" vertical="center"/>
    </xf>
    <xf numFmtId="169" fontId="29" fillId="0" borderId="78" xfId="0" applyNumberFormat="1" applyFont="1" applyBorder="1" applyAlignment="1">
      <alignment horizontal="center" vertical="center"/>
    </xf>
    <xf numFmtId="169" fontId="30" fillId="3" borderId="77" xfId="0" applyNumberFormat="1" applyFont="1" applyFill="1" applyBorder="1" applyAlignment="1">
      <alignment horizontal="center" vertical="center"/>
    </xf>
    <xf numFmtId="169" fontId="31" fillId="0" borderId="77" xfId="0" applyNumberFormat="1" applyFont="1" applyBorder="1" applyAlignment="1">
      <alignment horizontal="center" vertical="center"/>
    </xf>
    <xf numFmtId="169" fontId="29" fillId="0" borderId="77" xfId="0" applyNumberFormat="1" applyFont="1" applyBorder="1" applyAlignment="1">
      <alignment horizontal="center" vertical="center"/>
    </xf>
    <xf numFmtId="169" fontId="32" fillId="0" borderId="85" xfId="0" applyNumberFormat="1" applyFont="1" applyFill="1" applyBorder="1" applyAlignment="1">
      <alignment horizontal="center" vertical="center"/>
    </xf>
    <xf numFmtId="169" fontId="32" fillId="0" borderId="85" xfId="0" applyNumberFormat="1" applyFont="1" applyBorder="1" applyAlignment="1">
      <alignment horizontal="center" vertical="center"/>
    </xf>
    <xf numFmtId="169" fontId="32" fillId="3" borderId="82" xfId="0" applyNumberFormat="1" applyFont="1" applyFill="1" applyBorder="1" applyAlignment="1">
      <alignment horizontal="center" vertical="center"/>
    </xf>
    <xf numFmtId="169" fontId="30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Border="1" applyAlignment="1">
      <alignment horizontal="center" vertical="center"/>
    </xf>
    <xf numFmtId="169" fontId="29" fillId="3" borderId="82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53" fillId="0" borderId="85" xfId="0" applyNumberFormat="1" applyFont="1" applyFill="1" applyBorder="1" applyAlignment="1">
      <alignment horizontal="center" vertical="center"/>
    </xf>
    <xf numFmtId="169" fontId="53" fillId="0" borderId="85" xfId="0" applyNumberFormat="1" applyFont="1" applyBorder="1" applyAlignment="1">
      <alignment horizontal="center" vertical="center"/>
    </xf>
    <xf numFmtId="169" fontId="53" fillId="0" borderId="82" xfId="0" applyNumberFormat="1" applyFont="1" applyBorder="1" applyAlignment="1">
      <alignment horizontal="center" vertical="center"/>
    </xf>
    <xf numFmtId="169" fontId="30" fillId="0" borderId="28" xfId="0" applyNumberFormat="1" applyFont="1" applyFill="1" applyBorder="1" applyAlignment="1">
      <alignment horizontal="center" vertical="center"/>
    </xf>
    <xf numFmtId="169" fontId="30" fillId="0" borderId="28" xfId="0" applyNumberFormat="1" applyFont="1" applyBorder="1" applyAlignment="1">
      <alignment horizontal="center" vertical="center"/>
    </xf>
    <xf numFmtId="169" fontId="30" fillId="3" borderId="90" xfId="0" applyNumberFormat="1" applyFont="1" applyFill="1" applyBorder="1" applyAlignment="1">
      <alignment horizontal="center" vertical="center"/>
    </xf>
    <xf numFmtId="169" fontId="32" fillId="0" borderId="28" xfId="0" applyNumberFormat="1" applyFont="1" applyFill="1" applyBorder="1" applyAlignment="1">
      <alignment horizontal="center" vertical="center"/>
    </xf>
    <xf numFmtId="169" fontId="29" fillId="0" borderId="91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32" fillId="3" borderId="90" xfId="0" applyNumberFormat="1" applyFont="1" applyFill="1" applyBorder="1" applyAlignment="1">
      <alignment horizontal="center" vertical="center"/>
    </xf>
    <xf numFmtId="169" fontId="34" fillId="0" borderId="82" xfId="0" applyNumberFormat="1" applyFont="1" applyBorder="1" applyAlignment="1">
      <alignment horizontal="center" vertical="center"/>
    </xf>
    <xf numFmtId="169" fontId="30" fillId="0" borderId="84" xfId="0" applyNumberFormat="1" applyFont="1" applyBorder="1" applyAlignment="1">
      <alignment horizontal="center" vertical="center"/>
    </xf>
    <xf numFmtId="169" fontId="30" fillId="0" borderId="83" xfId="0" applyNumberFormat="1" applyFont="1" applyBorder="1" applyAlignment="1">
      <alignment horizontal="center" vertical="center"/>
    </xf>
    <xf numFmtId="169" fontId="48" fillId="0" borderId="82" xfId="0" applyNumberFormat="1" applyFont="1" applyBorder="1" applyAlignment="1">
      <alignment horizontal="center" vertical="center"/>
    </xf>
    <xf numFmtId="169" fontId="32" fillId="0" borderId="36" xfId="0" applyNumberFormat="1" applyFont="1" applyBorder="1" applyAlignment="1">
      <alignment horizontal="center" vertical="center"/>
    </xf>
    <xf numFmtId="169" fontId="34" fillId="0" borderId="36" xfId="0" applyNumberFormat="1" applyFont="1" applyBorder="1" applyAlignment="1">
      <alignment horizontal="center" vertical="center"/>
    </xf>
    <xf numFmtId="169" fontId="32" fillId="3" borderId="36" xfId="0" applyNumberFormat="1" applyFont="1" applyFill="1" applyBorder="1" applyAlignment="1">
      <alignment horizontal="center" vertical="center"/>
    </xf>
    <xf numFmtId="169" fontId="29" fillId="0" borderId="9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tabSelected="1" topLeftCell="B1" zoomScale="60" zoomScaleNormal="60" workbookViewId="0">
      <selection activeCell="F15" sqref="F15:F16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2.5703125" style="106" customWidth="1"/>
    <col min="10" max="10" width="12.57031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4" width="12.5703125" style="108" customWidth="1" outlineLevel="1"/>
    <col min="25" max="25" width="11.710937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7.8554687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288" t="s">
        <v>212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211</v>
      </c>
      <c r="C4" s="166" t="s">
        <v>210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210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209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209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208</v>
      </c>
      <c r="C6" s="166" t="s">
        <v>206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200</v>
      </c>
      <c r="AH6" s="163">
        <v>5018054863</v>
      </c>
      <c r="AI6" s="163" t="s">
        <v>207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205</v>
      </c>
      <c r="C7" s="166" t="s">
        <v>202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204</v>
      </c>
      <c r="AH7" s="163">
        <v>7709571825</v>
      </c>
      <c r="AI7" s="163" t="s">
        <v>203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202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34.5" customHeight="1" x14ac:dyDescent="0.25">
      <c r="B9" s="172" t="s">
        <v>201</v>
      </c>
      <c r="C9" s="292" t="s">
        <v>340</v>
      </c>
      <c r="D9" s="293"/>
      <c r="E9" s="293"/>
      <c r="F9" s="294"/>
      <c r="G9" s="294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65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289"/>
      <c r="GL9" s="289"/>
      <c r="GM9" s="289"/>
      <c r="GN9" s="289"/>
      <c r="GO9" s="289"/>
      <c r="GP9" s="289"/>
      <c r="GQ9" s="289"/>
      <c r="GR9" s="289"/>
      <c r="GS9" s="289"/>
      <c r="GT9" s="289"/>
      <c r="GU9" s="289"/>
      <c r="GV9" s="289"/>
      <c r="GW9" s="289"/>
      <c r="GX9" s="289"/>
      <c r="GY9" s="289"/>
      <c r="GZ9" s="289"/>
      <c r="HA9" s="289"/>
      <c r="HB9" s="289"/>
      <c r="HC9" s="289"/>
      <c r="HD9" s="289"/>
      <c r="HE9" s="289"/>
      <c r="HF9" s="289"/>
      <c r="HG9" s="289"/>
      <c r="HH9" s="289"/>
      <c r="HI9" s="289"/>
      <c r="HJ9" s="289"/>
      <c r="HK9" s="289"/>
      <c r="HL9" s="289"/>
      <c r="HM9" s="289"/>
      <c r="HN9" s="289"/>
      <c r="HO9" s="289"/>
      <c r="HP9" s="289"/>
      <c r="HQ9" s="289"/>
      <c r="HR9" s="289"/>
      <c r="HS9" s="289"/>
      <c r="HT9" s="289"/>
      <c r="HU9" s="289"/>
      <c r="HV9" s="289"/>
      <c r="HW9" s="289"/>
      <c r="HX9" s="289"/>
      <c r="HY9" s="289"/>
      <c r="HZ9" s="289"/>
      <c r="IA9" s="289"/>
      <c r="IB9" s="289"/>
      <c r="IC9" s="289"/>
      <c r="ID9" s="289"/>
      <c r="IE9" s="289"/>
      <c r="IF9" s="289"/>
      <c r="IG9" s="289"/>
    </row>
    <row r="10" spans="1:241" x14ac:dyDescent="0.25">
      <c r="B10" s="166" t="s">
        <v>199</v>
      </c>
      <c r="C10" s="290">
        <v>5018054863</v>
      </c>
      <c r="D10" s="291"/>
      <c r="E10" s="291"/>
      <c r="F10" s="291"/>
      <c r="G10" s="291"/>
      <c r="H10" s="291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</row>
    <row r="11" spans="1:241" x14ac:dyDescent="0.25">
      <c r="B11" s="166" t="s">
        <v>198</v>
      </c>
      <c r="C11" s="286" t="s">
        <v>207</v>
      </c>
      <c r="D11" s="287"/>
      <c r="E11" s="287"/>
      <c r="F11" s="287"/>
      <c r="G11" s="287"/>
      <c r="H11" s="287"/>
      <c r="I11" s="287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196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</row>
    <row r="12" spans="1:241" x14ac:dyDescent="0.25">
      <c r="B12" s="166" t="s">
        <v>197</v>
      </c>
      <c r="C12" s="265" t="s">
        <v>45</v>
      </c>
      <c r="D12" s="266"/>
      <c r="E12" s="266"/>
      <c r="F12" s="266"/>
      <c r="G12" s="266"/>
      <c r="H12" s="266"/>
      <c r="I12" s="266"/>
      <c r="J12" s="165"/>
      <c r="K12" s="165"/>
      <c r="L12" s="265"/>
      <c r="M12" s="165"/>
      <c r="N12" s="165"/>
      <c r="O12" s="265"/>
      <c r="P12" s="164"/>
      <c r="Q12" s="164"/>
      <c r="R12" s="265"/>
      <c r="S12" s="164"/>
      <c r="T12" s="164"/>
      <c r="U12" s="265"/>
      <c r="V12" s="265"/>
      <c r="W12" s="165"/>
      <c r="X12" s="165"/>
      <c r="Y12" s="265"/>
      <c r="Z12" s="164"/>
      <c r="AA12" s="164"/>
      <c r="AB12" s="265"/>
      <c r="AC12" s="164"/>
      <c r="AD12" s="164"/>
      <c r="AE12" s="265"/>
      <c r="AF12" s="265"/>
      <c r="AG12" s="163"/>
      <c r="AH12" s="163"/>
      <c r="AI12" s="163"/>
      <c r="AJ12" s="163"/>
      <c r="AK12" s="163"/>
      <c r="AL12" s="163"/>
      <c r="AM12" s="163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</row>
    <row r="13" spans="1:241" x14ac:dyDescent="0.25">
      <c r="B13" s="166" t="s">
        <v>195</v>
      </c>
      <c r="C13" s="282" t="s">
        <v>194</v>
      </c>
      <c r="D13" s="283"/>
      <c r="E13" s="283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45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281"/>
      <c r="GL13" s="281"/>
      <c r="GM13" s="281"/>
      <c r="GN13" s="281"/>
      <c r="GO13" s="281"/>
      <c r="GP13" s="281"/>
      <c r="GQ13" s="281"/>
      <c r="GR13" s="281"/>
      <c r="GS13" s="281"/>
      <c r="GT13" s="281"/>
      <c r="GU13" s="281"/>
      <c r="GV13" s="281"/>
      <c r="GW13" s="281"/>
      <c r="GX13" s="281"/>
      <c r="GY13" s="281"/>
      <c r="GZ13" s="281"/>
      <c r="HA13" s="281"/>
      <c r="HB13" s="281"/>
      <c r="HC13" s="281"/>
      <c r="HD13" s="281"/>
      <c r="HE13" s="281"/>
      <c r="HF13" s="281"/>
      <c r="HG13" s="281"/>
      <c r="HH13" s="281"/>
      <c r="HI13" s="281"/>
      <c r="HJ13" s="281"/>
      <c r="HK13" s="281"/>
      <c r="HL13" s="281"/>
      <c r="HM13" s="281"/>
      <c r="HN13" s="281"/>
      <c r="HO13" s="281"/>
      <c r="HP13" s="281"/>
      <c r="HQ13" s="281"/>
      <c r="HR13" s="281"/>
      <c r="HS13" s="281"/>
      <c r="HT13" s="281"/>
      <c r="HU13" s="281"/>
      <c r="HV13" s="281"/>
      <c r="HW13" s="281"/>
      <c r="HX13" s="281"/>
      <c r="HY13" s="281"/>
      <c r="HZ13" s="281"/>
      <c r="IA13" s="281"/>
      <c r="IB13" s="281"/>
      <c r="IC13" s="281"/>
      <c r="ID13" s="281"/>
      <c r="IE13" s="281"/>
      <c r="IF13" s="281"/>
      <c r="IG13" s="281"/>
    </row>
    <row r="15" spans="1:241" ht="32.450000000000003" customHeight="1" x14ac:dyDescent="0.25">
      <c r="B15" s="275" t="s">
        <v>193</v>
      </c>
      <c r="C15" s="275" t="s">
        <v>192</v>
      </c>
      <c r="D15" s="275" t="s">
        <v>191</v>
      </c>
      <c r="E15" s="275" t="s">
        <v>190</v>
      </c>
      <c r="F15" s="275" t="s">
        <v>180</v>
      </c>
      <c r="G15" s="284" t="s">
        <v>189</v>
      </c>
      <c r="H15" s="275" t="s">
        <v>188</v>
      </c>
      <c r="I15" s="270" t="s">
        <v>187</v>
      </c>
      <c r="J15" s="271"/>
      <c r="K15" s="271"/>
      <c r="L15" s="271"/>
      <c r="M15" s="271"/>
      <c r="N15" s="271"/>
      <c r="O15" s="271"/>
      <c r="P15" s="272"/>
      <c r="Q15" s="273"/>
      <c r="R15" s="277" t="s">
        <v>186</v>
      </c>
      <c r="S15" s="279" t="s">
        <v>177</v>
      </c>
      <c r="T15" s="279" t="s">
        <v>176</v>
      </c>
      <c r="U15" s="275" t="s">
        <v>185</v>
      </c>
      <c r="V15" s="270" t="s">
        <v>184</v>
      </c>
      <c r="W15" s="271"/>
      <c r="X15" s="271"/>
      <c r="Y15" s="271"/>
      <c r="Z15" s="271"/>
      <c r="AA15" s="271"/>
      <c r="AB15" s="271"/>
      <c r="AC15" s="272"/>
      <c r="AD15" s="273"/>
      <c r="AE15" s="275" t="s">
        <v>183</v>
      </c>
    </row>
    <row r="16" spans="1:241" ht="84" customHeight="1" x14ac:dyDescent="0.25">
      <c r="A16" s="106">
        <v>1</v>
      </c>
      <c r="B16" s="276"/>
      <c r="C16" s="276"/>
      <c r="D16" s="276"/>
      <c r="E16" s="276"/>
      <c r="F16" s="276"/>
      <c r="G16" s="285"/>
      <c r="H16" s="276"/>
      <c r="I16" s="161" t="s">
        <v>182</v>
      </c>
      <c r="J16" s="160" t="s">
        <v>180</v>
      </c>
      <c r="K16" s="159" t="s">
        <v>181</v>
      </c>
      <c r="L16" s="161" t="s">
        <v>66</v>
      </c>
      <c r="M16" s="160" t="s">
        <v>180</v>
      </c>
      <c r="N16" s="159" t="s">
        <v>181</v>
      </c>
      <c r="O16" s="161" t="s">
        <v>69</v>
      </c>
      <c r="P16" s="160" t="s">
        <v>180</v>
      </c>
      <c r="Q16" s="159" t="s">
        <v>179</v>
      </c>
      <c r="R16" s="278"/>
      <c r="S16" s="280"/>
      <c r="T16" s="280"/>
      <c r="U16" s="276"/>
      <c r="V16" s="157" t="s">
        <v>178</v>
      </c>
      <c r="W16" s="156" t="s">
        <v>177</v>
      </c>
      <c r="X16" s="156" t="s">
        <v>176</v>
      </c>
      <c r="Y16" s="158" t="s">
        <v>66</v>
      </c>
      <c r="Z16" s="156" t="s">
        <v>177</v>
      </c>
      <c r="AA16" s="156" t="s">
        <v>176</v>
      </c>
      <c r="AB16" s="157" t="s">
        <v>69</v>
      </c>
      <c r="AC16" s="156" t="s">
        <v>177</v>
      </c>
      <c r="AD16" s="156" t="s">
        <v>176</v>
      </c>
      <c r="AE16" s="276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175</v>
      </c>
      <c r="C18" s="131" t="s">
        <v>78</v>
      </c>
      <c r="D18" s="130" t="s">
        <v>174</v>
      </c>
      <c r="E18" s="380">
        <v>3434936.5189999999</v>
      </c>
      <c r="F18" s="256">
        <v>3267289.6209999998</v>
      </c>
      <c r="G18" s="256">
        <v>167646.89799999999</v>
      </c>
      <c r="H18" s="256">
        <v>19433.53</v>
      </c>
      <c r="I18" s="381">
        <v>19433.53</v>
      </c>
      <c r="J18" s="382">
        <v>14705.53</v>
      </c>
      <c r="K18" s="383">
        <v>4728</v>
      </c>
      <c r="L18" s="381">
        <v>0</v>
      </c>
      <c r="M18" s="382">
        <v>0</v>
      </c>
      <c r="N18" s="383">
        <v>0</v>
      </c>
      <c r="O18" s="381">
        <v>0</v>
      </c>
      <c r="P18" s="382">
        <v>0</v>
      </c>
      <c r="Q18" s="383">
        <v>0</v>
      </c>
      <c r="R18" s="384">
        <v>3642952.48127966</v>
      </c>
      <c r="S18" s="385">
        <v>2452831.48127966</v>
      </c>
      <c r="T18" s="385">
        <v>1190121</v>
      </c>
      <c r="U18" s="256">
        <v>32751.143271186447</v>
      </c>
      <c r="V18" s="256">
        <v>32751.143271186447</v>
      </c>
      <c r="W18" s="385">
        <v>0</v>
      </c>
      <c r="X18" s="385">
        <v>32751.143271186447</v>
      </c>
      <c r="Y18" s="256">
        <v>0</v>
      </c>
      <c r="Z18" s="385">
        <v>0</v>
      </c>
      <c r="AA18" s="385">
        <v>0</v>
      </c>
      <c r="AB18" s="256">
        <v>0</v>
      </c>
      <c r="AC18" s="385">
        <v>0</v>
      </c>
      <c r="AD18" s="385">
        <v>0</v>
      </c>
      <c r="AE18" s="133" t="s">
        <v>173</v>
      </c>
      <c r="AF18" s="146"/>
    </row>
    <row r="19" spans="1:32" x14ac:dyDescent="0.25">
      <c r="A19" s="106">
        <f t="shared" si="0"/>
        <v>4</v>
      </c>
      <c r="B19" s="132" t="s">
        <v>172</v>
      </c>
      <c r="C19" s="131" t="s">
        <v>78</v>
      </c>
      <c r="D19" s="130" t="s">
        <v>171</v>
      </c>
      <c r="E19" s="380">
        <v>1648660.297</v>
      </c>
      <c r="F19" s="256">
        <v>1538227.872</v>
      </c>
      <c r="G19" s="256">
        <v>110432.425</v>
      </c>
      <c r="H19" s="256">
        <v>29020.918000000001</v>
      </c>
      <c r="I19" s="381">
        <v>29020.918000000001</v>
      </c>
      <c r="J19" s="382">
        <v>22123.918000000001</v>
      </c>
      <c r="K19" s="383">
        <v>6897</v>
      </c>
      <c r="L19" s="381">
        <v>0</v>
      </c>
      <c r="M19" s="382">
        <v>0</v>
      </c>
      <c r="N19" s="383">
        <v>0</v>
      </c>
      <c r="O19" s="381">
        <v>0</v>
      </c>
      <c r="P19" s="382">
        <v>0</v>
      </c>
      <c r="Q19" s="383">
        <v>0</v>
      </c>
      <c r="R19" s="384">
        <v>2080871.8696099999</v>
      </c>
      <c r="S19" s="385">
        <v>1212787.8696099999</v>
      </c>
      <c r="T19" s="385">
        <v>868084</v>
      </c>
      <c r="U19" s="256">
        <v>22282.424229999997</v>
      </c>
      <c r="V19" s="256">
        <v>22282.424229999997</v>
      </c>
      <c r="W19" s="385">
        <v>0</v>
      </c>
      <c r="X19" s="385">
        <v>22282.424229999997</v>
      </c>
      <c r="Y19" s="256">
        <v>0</v>
      </c>
      <c r="Z19" s="385">
        <v>0</v>
      </c>
      <c r="AA19" s="385">
        <v>0</v>
      </c>
      <c r="AB19" s="256">
        <v>0</v>
      </c>
      <c r="AC19" s="385">
        <v>0</v>
      </c>
      <c r="AD19" s="385">
        <v>0</v>
      </c>
      <c r="AE19" s="129" t="s">
        <v>170</v>
      </c>
    </row>
    <row r="20" spans="1:32" x14ac:dyDescent="0.25">
      <c r="A20" s="106">
        <f t="shared" si="0"/>
        <v>5</v>
      </c>
      <c r="B20" s="145" t="s">
        <v>169</v>
      </c>
      <c r="C20" s="144" t="s">
        <v>78</v>
      </c>
      <c r="D20" s="143" t="s">
        <v>168</v>
      </c>
      <c r="E20" s="378">
        <v>1786276.2219999998</v>
      </c>
      <c r="F20" s="386">
        <v>1729061.7489999998</v>
      </c>
      <c r="G20" s="386">
        <v>57214.472999999984</v>
      </c>
      <c r="H20" s="256">
        <v>-9587.3880000000008</v>
      </c>
      <c r="I20" s="381">
        <v>-9587.3880000000008</v>
      </c>
      <c r="J20" s="382">
        <v>-7418.3880000000008</v>
      </c>
      <c r="K20" s="383">
        <v>-2169</v>
      </c>
      <c r="L20" s="381">
        <v>0</v>
      </c>
      <c r="M20" s="382">
        <v>0</v>
      </c>
      <c r="N20" s="383">
        <v>0</v>
      </c>
      <c r="O20" s="381">
        <v>0</v>
      </c>
      <c r="P20" s="382">
        <v>0</v>
      </c>
      <c r="Q20" s="383">
        <v>0</v>
      </c>
      <c r="R20" s="387">
        <v>1562080.611669661</v>
      </c>
      <c r="S20" s="385">
        <v>1240043.611669661</v>
      </c>
      <c r="T20" s="385">
        <v>322037</v>
      </c>
      <c r="U20" s="386">
        <v>10468.71904118645</v>
      </c>
      <c r="V20" s="386">
        <v>10468.71904118645</v>
      </c>
      <c r="W20" s="388">
        <v>0</v>
      </c>
      <c r="X20" s="388">
        <v>10468.71904118645</v>
      </c>
      <c r="Y20" s="386">
        <v>0</v>
      </c>
      <c r="Z20" s="388">
        <v>0</v>
      </c>
      <c r="AA20" s="388">
        <v>0</v>
      </c>
      <c r="AB20" s="257">
        <v>0</v>
      </c>
      <c r="AC20" s="388">
        <v>0</v>
      </c>
      <c r="AD20" s="388">
        <v>0</v>
      </c>
      <c r="AE20" s="129"/>
    </row>
    <row r="21" spans="1:32" x14ac:dyDescent="0.25">
      <c r="A21" s="106">
        <f t="shared" si="0"/>
        <v>6</v>
      </c>
      <c r="B21" s="145" t="s">
        <v>167</v>
      </c>
      <c r="C21" s="144" t="s">
        <v>78</v>
      </c>
      <c r="D21" s="143" t="s">
        <v>166</v>
      </c>
      <c r="E21" s="378">
        <v>0</v>
      </c>
      <c r="F21" s="386"/>
      <c r="G21" s="386"/>
      <c r="H21" s="256">
        <v>0</v>
      </c>
      <c r="I21" s="381">
        <v>0</v>
      </c>
      <c r="J21" s="382">
        <v>0</v>
      </c>
      <c r="K21" s="383">
        <v>0</v>
      </c>
      <c r="L21" s="381">
        <v>0</v>
      </c>
      <c r="M21" s="382">
        <v>0</v>
      </c>
      <c r="N21" s="383">
        <v>0</v>
      </c>
      <c r="O21" s="381">
        <v>0</v>
      </c>
      <c r="P21" s="382">
        <v>0</v>
      </c>
      <c r="Q21" s="383">
        <v>0</v>
      </c>
      <c r="R21" s="387">
        <v>0</v>
      </c>
      <c r="S21" s="385">
        <v>0</v>
      </c>
      <c r="T21" s="385">
        <v>0</v>
      </c>
      <c r="U21" s="386">
        <v>0</v>
      </c>
      <c r="V21" s="386">
        <v>0</v>
      </c>
      <c r="W21" s="388">
        <v>0</v>
      </c>
      <c r="X21" s="388">
        <v>0</v>
      </c>
      <c r="Y21" s="386">
        <v>0</v>
      </c>
      <c r="Z21" s="388">
        <v>0</v>
      </c>
      <c r="AA21" s="388">
        <v>0</v>
      </c>
      <c r="AB21" s="257">
        <v>0</v>
      </c>
      <c r="AC21" s="388">
        <v>0</v>
      </c>
      <c r="AD21" s="388">
        <v>0</v>
      </c>
      <c r="AE21" s="129"/>
    </row>
    <row r="22" spans="1:32" x14ac:dyDescent="0.25">
      <c r="A22" s="106">
        <f t="shared" si="0"/>
        <v>7</v>
      </c>
      <c r="B22" s="145" t="s">
        <v>165</v>
      </c>
      <c r="C22" s="144" t="s">
        <v>78</v>
      </c>
      <c r="D22" s="143" t="s">
        <v>164</v>
      </c>
      <c r="E22" s="378">
        <v>161719.47399999999</v>
      </c>
      <c r="F22" s="386">
        <v>145129.402</v>
      </c>
      <c r="G22" s="386">
        <v>16590.072</v>
      </c>
      <c r="H22" s="256">
        <v>3123.357</v>
      </c>
      <c r="I22" s="381">
        <v>3123.357</v>
      </c>
      <c r="J22" s="382">
        <v>2087.357</v>
      </c>
      <c r="K22" s="383">
        <v>1036</v>
      </c>
      <c r="L22" s="381">
        <v>0</v>
      </c>
      <c r="M22" s="382">
        <v>0</v>
      </c>
      <c r="N22" s="383">
        <v>0</v>
      </c>
      <c r="O22" s="381">
        <v>0</v>
      </c>
      <c r="P22" s="382">
        <v>0</v>
      </c>
      <c r="Q22" s="383">
        <v>0</v>
      </c>
      <c r="R22" s="387">
        <v>102583.34636</v>
      </c>
      <c r="S22" s="385">
        <v>102583.34636</v>
      </c>
      <c r="T22" s="385">
        <v>0</v>
      </c>
      <c r="U22" s="386">
        <v>6179.1561464096822</v>
      </c>
      <c r="V22" s="386">
        <v>6179.1561464096822</v>
      </c>
      <c r="W22" s="388">
        <v>0</v>
      </c>
      <c r="X22" s="388">
        <v>6179.1561464096822</v>
      </c>
      <c r="Y22" s="386">
        <v>0</v>
      </c>
      <c r="Z22" s="388">
        <v>0</v>
      </c>
      <c r="AA22" s="388">
        <v>0</v>
      </c>
      <c r="AB22" s="257">
        <v>0</v>
      </c>
      <c r="AC22" s="388">
        <v>0</v>
      </c>
      <c r="AD22" s="388">
        <v>0</v>
      </c>
      <c r="AE22" s="129" t="s">
        <v>163</v>
      </c>
    </row>
    <row r="23" spans="1:32" x14ac:dyDescent="0.25">
      <c r="A23" s="106">
        <f t="shared" si="0"/>
        <v>8</v>
      </c>
      <c r="B23" s="145" t="s">
        <v>162</v>
      </c>
      <c r="C23" s="144" t="s">
        <v>78</v>
      </c>
      <c r="D23" s="143" t="s">
        <v>161</v>
      </c>
      <c r="E23" s="378">
        <v>1624556.7479999999</v>
      </c>
      <c r="F23" s="386">
        <v>1583932.3469999998</v>
      </c>
      <c r="G23" s="386">
        <v>40624.400999999983</v>
      </c>
      <c r="H23" s="256">
        <v>-12710.745000000001</v>
      </c>
      <c r="I23" s="381">
        <v>-12710.745000000001</v>
      </c>
      <c r="J23" s="382">
        <v>-9505.7450000000008</v>
      </c>
      <c r="K23" s="383">
        <v>-3205</v>
      </c>
      <c r="L23" s="381">
        <v>0</v>
      </c>
      <c r="M23" s="382">
        <v>0</v>
      </c>
      <c r="N23" s="383">
        <v>0</v>
      </c>
      <c r="O23" s="381">
        <v>0</v>
      </c>
      <c r="P23" s="382">
        <v>0</v>
      </c>
      <c r="Q23" s="383">
        <v>0</v>
      </c>
      <c r="R23" s="387">
        <v>1459497.2653096609</v>
      </c>
      <c r="S23" s="385">
        <v>1137460.2653096609</v>
      </c>
      <c r="T23" s="385">
        <v>322037</v>
      </c>
      <c r="U23" s="386">
        <v>4289.5628947767682</v>
      </c>
      <c r="V23" s="386">
        <v>4289.5628947767682</v>
      </c>
      <c r="W23" s="388">
        <v>0</v>
      </c>
      <c r="X23" s="388">
        <v>4289.5628947767682</v>
      </c>
      <c r="Y23" s="386">
        <v>0</v>
      </c>
      <c r="Z23" s="388">
        <v>0</v>
      </c>
      <c r="AA23" s="388">
        <v>0</v>
      </c>
      <c r="AB23" s="257">
        <v>0</v>
      </c>
      <c r="AC23" s="388">
        <v>0</v>
      </c>
      <c r="AD23" s="388">
        <v>0</v>
      </c>
      <c r="AE23" s="129"/>
    </row>
    <row r="24" spans="1:32" x14ac:dyDescent="0.25">
      <c r="A24" s="106">
        <f t="shared" si="0"/>
        <v>9</v>
      </c>
      <c r="B24" s="145" t="s">
        <v>160</v>
      </c>
      <c r="C24" s="144" t="s">
        <v>78</v>
      </c>
      <c r="D24" s="143" t="s">
        <v>159</v>
      </c>
      <c r="E24" s="378">
        <v>13636.45</v>
      </c>
      <c r="F24" s="386">
        <v>13268.45</v>
      </c>
      <c r="G24" s="386">
        <v>368</v>
      </c>
      <c r="H24" s="256">
        <v>0</v>
      </c>
      <c r="I24" s="381">
        <v>0</v>
      </c>
      <c r="J24" s="382">
        <v>0</v>
      </c>
      <c r="K24" s="383">
        <v>0</v>
      </c>
      <c r="L24" s="381">
        <v>0</v>
      </c>
      <c r="M24" s="382">
        <v>0</v>
      </c>
      <c r="N24" s="383">
        <v>0</v>
      </c>
      <c r="O24" s="381">
        <v>0</v>
      </c>
      <c r="P24" s="382">
        <v>0</v>
      </c>
      <c r="Q24" s="383">
        <v>0</v>
      </c>
      <c r="R24" s="387">
        <v>2145.7065600000001</v>
      </c>
      <c r="S24" s="385">
        <v>2036.7065600000001</v>
      </c>
      <c r="T24" s="385">
        <v>109</v>
      </c>
      <c r="U24" s="386">
        <v>0</v>
      </c>
      <c r="V24" s="386">
        <v>0</v>
      </c>
      <c r="W24" s="388">
        <v>0</v>
      </c>
      <c r="X24" s="388">
        <v>0</v>
      </c>
      <c r="Y24" s="386">
        <v>0</v>
      </c>
      <c r="Z24" s="388">
        <v>0</v>
      </c>
      <c r="AA24" s="388">
        <v>0</v>
      </c>
      <c r="AB24" s="257">
        <v>0</v>
      </c>
      <c r="AC24" s="388">
        <v>0</v>
      </c>
      <c r="AD24" s="388">
        <v>0</v>
      </c>
      <c r="AE24" s="129"/>
    </row>
    <row r="25" spans="1:32" x14ac:dyDescent="0.25">
      <c r="A25" s="106">
        <f t="shared" si="0"/>
        <v>10</v>
      </c>
      <c r="B25" s="145" t="s">
        <v>158</v>
      </c>
      <c r="C25" s="144" t="s">
        <v>78</v>
      </c>
      <c r="D25" s="143" t="s">
        <v>157</v>
      </c>
      <c r="E25" s="378">
        <v>25635</v>
      </c>
      <c r="F25" s="386">
        <v>21545</v>
      </c>
      <c r="G25" s="386">
        <v>4090</v>
      </c>
      <c r="H25" s="256">
        <v>0</v>
      </c>
      <c r="I25" s="381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381">
        <v>0</v>
      </c>
      <c r="P25" s="382">
        <v>0</v>
      </c>
      <c r="Q25" s="383">
        <v>0</v>
      </c>
      <c r="R25" s="387">
        <v>24881.857499999998</v>
      </c>
      <c r="S25" s="385">
        <v>2246.8575000000001</v>
      </c>
      <c r="T25" s="385">
        <v>22635</v>
      </c>
      <c r="U25" s="386">
        <v>0</v>
      </c>
      <c r="V25" s="386">
        <v>0</v>
      </c>
      <c r="W25" s="388">
        <v>0</v>
      </c>
      <c r="X25" s="388">
        <v>0</v>
      </c>
      <c r="Y25" s="386">
        <v>0</v>
      </c>
      <c r="Z25" s="388">
        <v>0</v>
      </c>
      <c r="AA25" s="388">
        <v>0</v>
      </c>
      <c r="AB25" s="257">
        <v>0</v>
      </c>
      <c r="AC25" s="388">
        <v>0</v>
      </c>
      <c r="AD25" s="388">
        <v>0</v>
      </c>
      <c r="AE25" s="129"/>
    </row>
    <row r="26" spans="1:32" x14ac:dyDescent="0.25">
      <c r="A26" s="106">
        <f t="shared" si="0"/>
        <v>11</v>
      </c>
      <c r="B26" s="145" t="s">
        <v>156</v>
      </c>
      <c r="C26" s="144" t="s">
        <v>78</v>
      </c>
      <c r="D26" s="143" t="s">
        <v>155</v>
      </c>
      <c r="E26" s="378">
        <v>294703</v>
      </c>
      <c r="F26" s="386">
        <v>133416</v>
      </c>
      <c r="G26" s="386">
        <v>161287</v>
      </c>
      <c r="H26" s="256">
        <v>0</v>
      </c>
      <c r="I26" s="381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381">
        <v>0</v>
      </c>
      <c r="P26" s="382">
        <v>0</v>
      </c>
      <c r="Q26" s="383">
        <v>0</v>
      </c>
      <c r="R26" s="387">
        <v>331271</v>
      </c>
      <c r="S26" s="385">
        <v>323861</v>
      </c>
      <c r="T26" s="385">
        <v>7410</v>
      </c>
      <c r="U26" s="386">
        <v>0</v>
      </c>
      <c r="V26" s="386">
        <v>0</v>
      </c>
      <c r="W26" s="388">
        <v>0</v>
      </c>
      <c r="X26" s="388">
        <v>0</v>
      </c>
      <c r="Y26" s="386">
        <v>0</v>
      </c>
      <c r="Z26" s="388">
        <v>0</v>
      </c>
      <c r="AA26" s="388">
        <v>0</v>
      </c>
      <c r="AB26" s="386">
        <v>0</v>
      </c>
      <c r="AC26" s="388">
        <v>0</v>
      </c>
      <c r="AD26" s="388">
        <v>0</v>
      </c>
      <c r="AE26" s="129"/>
    </row>
    <row r="27" spans="1:32" x14ac:dyDescent="0.25">
      <c r="A27" s="106">
        <f t="shared" si="0"/>
        <v>12</v>
      </c>
      <c r="B27" s="145" t="s">
        <v>154</v>
      </c>
      <c r="C27" s="144" t="s">
        <v>78</v>
      </c>
      <c r="D27" s="143" t="s">
        <v>153</v>
      </c>
      <c r="E27" s="378">
        <v>302854</v>
      </c>
      <c r="F27" s="386">
        <v>174167</v>
      </c>
      <c r="G27" s="386">
        <v>128687</v>
      </c>
      <c r="H27" s="256">
        <v>209.22765783134429</v>
      </c>
      <c r="I27" s="381">
        <v>209.22765783134429</v>
      </c>
      <c r="J27" s="382">
        <v>209.22765783134429</v>
      </c>
      <c r="K27" s="383">
        <v>0</v>
      </c>
      <c r="L27" s="381">
        <v>0</v>
      </c>
      <c r="M27" s="382">
        <v>0</v>
      </c>
      <c r="N27" s="383">
        <v>0</v>
      </c>
      <c r="O27" s="381">
        <v>0</v>
      </c>
      <c r="P27" s="382">
        <v>0</v>
      </c>
      <c r="Q27" s="383">
        <v>0</v>
      </c>
      <c r="R27" s="387">
        <v>446525</v>
      </c>
      <c r="S27" s="385">
        <v>371453</v>
      </c>
      <c r="T27" s="385">
        <v>75072</v>
      </c>
      <c r="U27" s="386">
        <v>0</v>
      </c>
      <c r="V27" s="386">
        <v>0</v>
      </c>
      <c r="W27" s="388">
        <v>0</v>
      </c>
      <c r="X27" s="388">
        <v>0</v>
      </c>
      <c r="Y27" s="386">
        <v>0</v>
      </c>
      <c r="Z27" s="388">
        <v>0</v>
      </c>
      <c r="AA27" s="388">
        <v>0</v>
      </c>
      <c r="AB27" s="386">
        <v>0</v>
      </c>
      <c r="AC27" s="388">
        <v>0</v>
      </c>
      <c r="AD27" s="388">
        <v>0</v>
      </c>
      <c r="AE27" s="129"/>
    </row>
    <row r="28" spans="1:32" x14ac:dyDescent="0.25">
      <c r="A28" s="106">
        <f t="shared" si="0"/>
        <v>13</v>
      </c>
      <c r="B28" s="145" t="s">
        <v>152</v>
      </c>
      <c r="C28" s="144" t="s">
        <v>78</v>
      </c>
      <c r="D28" s="143" t="s">
        <v>151</v>
      </c>
      <c r="E28" s="378">
        <v>1604408.1979999999</v>
      </c>
      <c r="F28" s="386">
        <v>1534904.7969999998</v>
      </c>
      <c r="G28" s="386">
        <v>69503.400999999983</v>
      </c>
      <c r="H28" s="256">
        <v>-12919.972657831346</v>
      </c>
      <c r="I28" s="381">
        <v>-12919.972657831346</v>
      </c>
      <c r="J28" s="382">
        <v>-9714.9726578313457</v>
      </c>
      <c r="K28" s="383">
        <v>-3205</v>
      </c>
      <c r="L28" s="381">
        <v>0</v>
      </c>
      <c r="M28" s="382">
        <v>0</v>
      </c>
      <c r="N28" s="383">
        <v>0</v>
      </c>
      <c r="O28" s="381">
        <v>0</v>
      </c>
      <c r="P28" s="382">
        <v>0</v>
      </c>
      <c r="Q28" s="383">
        <v>0</v>
      </c>
      <c r="R28" s="387">
        <v>1321507.1143696611</v>
      </c>
      <c r="S28" s="385">
        <v>1089658.1143696611</v>
      </c>
      <c r="T28" s="385">
        <v>231849</v>
      </c>
      <c r="U28" s="386">
        <v>4289.5628947767682</v>
      </c>
      <c r="V28" s="386">
        <v>4289.5628947767682</v>
      </c>
      <c r="W28" s="388">
        <v>0</v>
      </c>
      <c r="X28" s="388">
        <v>4289.5628947767682</v>
      </c>
      <c r="Y28" s="386">
        <v>0</v>
      </c>
      <c r="Z28" s="388">
        <v>0</v>
      </c>
      <c r="AA28" s="388">
        <v>0</v>
      </c>
      <c r="AB28" s="257">
        <v>0</v>
      </c>
      <c r="AC28" s="388">
        <v>0</v>
      </c>
      <c r="AD28" s="388">
        <v>0</v>
      </c>
      <c r="AE28" s="129"/>
    </row>
    <row r="29" spans="1:32" x14ac:dyDescent="0.25">
      <c r="A29" s="106">
        <f t="shared" si="0"/>
        <v>14</v>
      </c>
      <c r="B29" s="145" t="s">
        <v>150</v>
      </c>
      <c r="C29" s="144" t="s">
        <v>78</v>
      </c>
      <c r="D29" s="143" t="s">
        <v>149</v>
      </c>
      <c r="E29" s="378">
        <v>334381</v>
      </c>
      <c r="F29" s="386">
        <v>318791</v>
      </c>
      <c r="G29" s="386">
        <v>15590</v>
      </c>
      <c r="H29" s="256">
        <v>2962.9186453000002</v>
      </c>
      <c r="I29" s="381">
        <v>2962.9186453000002</v>
      </c>
      <c r="J29" s="382">
        <v>2454.6900177800003</v>
      </c>
      <c r="K29" s="383">
        <v>508.22862752000003</v>
      </c>
      <c r="L29" s="381">
        <v>0</v>
      </c>
      <c r="M29" s="382">
        <v>0</v>
      </c>
      <c r="N29" s="383">
        <v>0</v>
      </c>
      <c r="O29" s="381">
        <v>0</v>
      </c>
      <c r="P29" s="382">
        <v>0</v>
      </c>
      <c r="Q29" s="383">
        <v>0</v>
      </c>
      <c r="R29" s="387">
        <v>279162.26199999999</v>
      </c>
      <c r="S29" s="385">
        <v>223419.26199999999</v>
      </c>
      <c r="T29" s="385">
        <v>55743</v>
      </c>
      <c r="U29" s="386">
        <v>2597</v>
      </c>
      <c r="V29" s="386">
        <v>2597</v>
      </c>
      <c r="W29" s="388">
        <v>0</v>
      </c>
      <c r="X29" s="388">
        <v>2597</v>
      </c>
      <c r="Y29" s="386">
        <v>0</v>
      </c>
      <c r="Z29" s="388">
        <v>0</v>
      </c>
      <c r="AA29" s="388">
        <v>0</v>
      </c>
      <c r="AB29" s="257">
        <v>0</v>
      </c>
      <c r="AC29" s="388">
        <v>0</v>
      </c>
      <c r="AD29" s="388">
        <v>0</v>
      </c>
      <c r="AE29" s="129"/>
    </row>
    <row r="30" spans="1:32" x14ac:dyDescent="0.25">
      <c r="A30" s="106">
        <f t="shared" si="0"/>
        <v>15</v>
      </c>
      <c r="B30" s="145" t="s">
        <v>148</v>
      </c>
      <c r="C30" s="144" t="s">
        <v>78</v>
      </c>
      <c r="D30" s="143" t="s">
        <v>147</v>
      </c>
      <c r="E30" s="378">
        <v>1277900</v>
      </c>
      <c r="F30" s="386">
        <v>1222477</v>
      </c>
      <c r="G30" s="386">
        <v>55423</v>
      </c>
      <c r="H30" s="256">
        <v>-15882.891303131346</v>
      </c>
      <c r="I30" s="381">
        <v>-15882.891303131346</v>
      </c>
      <c r="J30" s="382">
        <v>-12169.662675611346</v>
      </c>
      <c r="K30" s="383">
        <v>-3713.2286275199999</v>
      </c>
      <c r="L30" s="381">
        <v>0</v>
      </c>
      <c r="M30" s="382">
        <v>0</v>
      </c>
      <c r="N30" s="383">
        <v>0</v>
      </c>
      <c r="O30" s="381">
        <v>0</v>
      </c>
      <c r="P30" s="382">
        <v>0</v>
      </c>
      <c r="Q30" s="383">
        <v>0</v>
      </c>
      <c r="R30" s="387">
        <v>1018429.263</v>
      </c>
      <c r="S30" s="385">
        <v>863600.26300000004</v>
      </c>
      <c r="T30" s="385">
        <v>154829</v>
      </c>
      <c r="U30" s="386">
        <v>1692.5628947767682</v>
      </c>
      <c r="V30" s="386">
        <v>1692.5628947767682</v>
      </c>
      <c r="W30" s="388">
        <v>0</v>
      </c>
      <c r="X30" s="388">
        <v>1692.5628947767682</v>
      </c>
      <c r="Y30" s="386">
        <v>0</v>
      </c>
      <c r="Z30" s="388">
        <v>0</v>
      </c>
      <c r="AA30" s="388">
        <v>0</v>
      </c>
      <c r="AB30" s="257">
        <v>0</v>
      </c>
      <c r="AC30" s="388">
        <v>0</v>
      </c>
      <c r="AD30" s="388">
        <v>0</v>
      </c>
      <c r="AE30" s="129"/>
    </row>
    <row r="31" spans="1:32" x14ac:dyDescent="0.25">
      <c r="A31" s="106">
        <v>16</v>
      </c>
      <c r="B31" s="142" t="s">
        <v>146</v>
      </c>
      <c r="C31" s="141"/>
      <c r="D31" s="140"/>
      <c r="E31" s="378"/>
      <c r="F31" s="378"/>
      <c r="G31" s="378"/>
      <c r="H31" s="378"/>
      <c r="I31" s="389"/>
      <c r="J31" s="390"/>
      <c r="K31" s="391"/>
      <c r="L31" s="389"/>
      <c r="M31" s="390"/>
      <c r="N31" s="391"/>
      <c r="O31" s="389"/>
      <c r="P31" s="390"/>
      <c r="Q31" s="391"/>
      <c r="R31" s="392"/>
      <c r="S31" s="393"/>
      <c r="T31" s="393"/>
      <c r="U31" s="378"/>
      <c r="V31" s="378"/>
      <c r="W31" s="394"/>
      <c r="X31" s="394"/>
      <c r="Y31" s="378"/>
      <c r="Z31" s="393"/>
      <c r="AA31" s="393"/>
      <c r="AB31" s="395"/>
      <c r="AC31" s="393"/>
      <c r="AD31" s="393"/>
      <c r="AE31" s="137"/>
    </row>
    <row r="32" spans="1:32" x14ac:dyDescent="0.25">
      <c r="B32" s="132" t="s">
        <v>145</v>
      </c>
      <c r="C32" s="131" t="s">
        <v>78</v>
      </c>
      <c r="D32" s="130">
        <v>140</v>
      </c>
      <c r="E32" s="380"/>
      <c r="F32" s="256"/>
      <c r="G32" s="256"/>
      <c r="H32" s="256"/>
      <c r="I32" s="381">
        <v>0</v>
      </c>
      <c r="J32" s="382"/>
      <c r="K32" s="383"/>
      <c r="L32" s="381">
        <v>0</v>
      </c>
      <c r="M32" s="382"/>
      <c r="N32" s="383"/>
      <c r="O32" s="381">
        <v>0</v>
      </c>
      <c r="P32" s="382"/>
      <c r="Q32" s="383"/>
      <c r="R32" s="384"/>
      <c r="S32" s="396"/>
      <c r="T32" s="396"/>
      <c r="U32" s="256">
        <v>0</v>
      </c>
      <c r="V32" s="256">
        <v>0</v>
      </c>
      <c r="W32" s="385"/>
      <c r="X32" s="385"/>
      <c r="Y32" s="256">
        <v>0</v>
      </c>
      <c r="Z32" s="396"/>
      <c r="AA32" s="396"/>
      <c r="AB32" s="256">
        <v>0</v>
      </c>
      <c r="AC32" s="396"/>
      <c r="AD32" s="396"/>
      <c r="AE32" s="129"/>
    </row>
    <row r="33" spans="2:31" x14ac:dyDescent="0.25">
      <c r="B33" s="136" t="s">
        <v>144</v>
      </c>
      <c r="C33" s="135"/>
      <c r="D33" s="134"/>
      <c r="E33" s="397"/>
      <c r="F33" s="379"/>
      <c r="G33" s="379"/>
      <c r="H33" s="379"/>
      <c r="I33" s="398"/>
      <c r="J33" s="399"/>
      <c r="K33" s="400"/>
      <c r="L33" s="398"/>
      <c r="M33" s="399"/>
      <c r="N33" s="400"/>
      <c r="O33" s="398"/>
      <c r="P33" s="399"/>
      <c r="Q33" s="400"/>
      <c r="R33" s="401"/>
      <c r="S33" s="402"/>
      <c r="T33" s="402"/>
      <c r="U33" s="379"/>
      <c r="V33" s="379"/>
      <c r="W33" s="403"/>
      <c r="X33" s="403"/>
      <c r="Y33" s="379"/>
      <c r="Z33" s="402"/>
      <c r="AA33" s="402"/>
      <c r="AB33" s="379"/>
      <c r="AC33" s="402"/>
      <c r="AD33" s="402"/>
      <c r="AE33" s="133"/>
    </row>
    <row r="34" spans="2:31" x14ac:dyDescent="0.25">
      <c r="B34" s="128" t="s">
        <v>143</v>
      </c>
      <c r="C34" s="127"/>
      <c r="D34" s="126"/>
      <c r="E34" s="404"/>
      <c r="F34" s="405"/>
      <c r="G34" s="405"/>
      <c r="H34" s="405"/>
      <c r="I34" s="406"/>
      <c r="J34" s="407"/>
      <c r="K34" s="408"/>
      <c r="L34" s="406"/>
      <c r="M34" s="407"/>
      <c r="N34" s="408"/>
      <c r="O34" s="406"/>
      <c r="P34" s="407"/>
      <c r="Q34" s="408"/>
      <c r="R34" s="409"/>
      <c r="S34" s="410"/>
      <c r="T34" s="410"/>
      <c r="U34" s="405"/>
      <c r="V34" s="405"/>
      <c r="W34" s="411"/>
      <c r="X34" s="411"/>
      <c r="Y34" s="405"/>
      <c r="Z34" s="410"/>
      <c r="AA34" s="410"/>
      <c r="AB34" s="405"/>
      <c r="AC34" s="410"/>
      <c r="AD34" s="410"/>
      <c r="AE34" s="129"/>
    </row>
    <row r="35" spans="2:31" x14ac:dyDescent="0.25">
      <c r="B35" s="132" t="s">
        <v>142</v>
      </c>
      <c r="C35" s="131" t="s">
        <v>78</v>
      </c>
      <c r="D35" s="130">
        <v>150</v>
      </c>
      <c r="E35" s="380">
        <v>0</v>
      </c>
      <c r="F35" s="256"/>
      <c r="G35" s="256"/>
      <c r="H35" s="256">
        <v>0</v>
      </c>
      <c r="I35" s="381">
        <v>0</v>
      </c>
      <c r="J35" s="382"/>
      <c r="K35" s="383"/>
      <c r="L35" s="381">
        <v>0</v>
      </c>
      <c r="M35" s="382"/>
      <c r="N35" s="383"/>
      <c r="O35" s="381">
        <v>0</v>
      </c>
      <c r="P35" s="382"/>
      <c r="Q35" s="383"/>
      <c r="R35" s="384">
        <v>0</v>
      </c>
      <c r="S35" s="396"/>
      <c r="T35" s="396"/>
      <c r="U35" s="256">
        <v>0</v>
      </c>
      <c r="V35" s="256">
        <v>0</v>
      </c>
      <c r="W35" s="385"/>
      <c r="X35" s="385"/>
      <c r="Y35" s="256">
        <v>0</v>
      </c>
      <c r="Z35" s="396"/>
      <c r="AA35" s="396"/>
      <c r="AB35" s="256">
        <v>0</v>
      </c>
      <c r="AC35" s="396"/>
      <c r="AD35" s="396"/>
      <c r="AE35" s="129"/>
    </row>
    <row r="36" spans="2:31" x14ac:dyDescent="0.25">
      <c r="B36" s="128" t="s">
        <v>141</v>
      </c>
      <c r="C36" s="127"/>
      <c r="D36" s="126"/>
      <c r="E36" s="404"/>
      <c r="F36" s="405"/>
      <c r="G36" s="405"/>
      <c r="H36" s="405"/>
      <c r="I36" s="406"/>
      <c r="J36" s="407"/>
      <c r="K36" s="408"/>
      <c r="L36" s="406"/>
      <c r="M36" s="407"/>
      <c r="N36" s="408"/>
      <c r="O36" s="406"/>
      <c r="P36" s="407"/>
      <c r="Q36" s="408"/>
      <c r="R36" s="409"/>
      <c r="S36" s="410"/>
      <c r="T36" s="410"/>
      <c r="U36" s="405"/>
      <c r="V36" s="405"/>
      <c r="W36" s="411"/>
      <c r="X36" s="411"/>
      <c r="Y36" s="405"/>
      <c r="Z36" s="410"/>
      <c r="AA36" s="410"/>
      <c r="AB36" s="405"/>
      <c r="AC36" s="410"/>
      <c r="AD36" s="410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140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139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138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274" t="s">
        <v>137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</row>
    <row r="42" spans="2:31" x14ac:dyDescent="0.25">
      <c r="B42" s="116" t="s">
        <v>136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81</v>
      </c>
      <c r="C44" s="113"/>
      <c r="D44" s="113"/>
      <c r="E44" s="116"/>
      <c r="F44" s="113"/>
      <c r="G44" s="268"/>
      <c r="H44" s="268"/>
      <c r="I44" s="268"/>
      <c r="J44" s="268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269" t="s">
        <v>134</v>
      </c>
      <c r="H45" s="269"/>
      <c r="I45" s="269"/>
      <c r="J45" s="269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135</v>
      </c>
      <c r="C46" s="113"/>
      <c r="D46" s="113"/>
      <c r="E46" s="116"/>
      <c r="F46" s="113"/>
      <c r="G46" s="268"/>
      <c r="H46" s="268"/>
      <c r="I46" s="268"/>
      <c r="J46" s="268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269" t="s">
        <v>134</v>
      </c>
      <c r="H47" s="269"/>
      <c r="I47" s="269"/>
      <c r="J47" s="269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C11:I11"/>
    <mergeCell ref="GK11:IG11"/>
    <mergeCell ref="B1:AE1"/>
    <mergeCell ref="GK9:IG9"/>
    <mergeCell ref="C10:H10"/>
    <mergeCell ref="GK10:IG10"/>
    <mergeCell ref="C9:G9"/>
    <mergeCell ref="C13:E13"/>
    <mergeCell ref="GK13:IG13"/>
    <mergeCell ref="B15:B16"/>
    <mergeCell ref="C15:C16"/>
    <mergeCell ref="D15:D16"/>
    <mergeCell ref="E15:E16"/>
    <mergeCell ref="F15:F16"/>
    <mergeCell ref="G15:G16"/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zoomScale="66" zoomScaleNormal="66" workbookViewId="0">
      <selection activeCell="F14" sqref="F14:P14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4.5703125" style="113" customWidth="1"/>
    <col min="6" max="6" width="14.85546875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1" width="12" style="112" customWidth="1" outlineLevel="1"/>
    <col min="12" max="12" width="10.5703125" style="113" customWidth="1"/>
    <col min="13" max="14" width="9.28515625" style="113" customWidth="1" outlineLevel="1"/>
    <col min="15" max="15" width="13.28515625" style="113" customWidth="1"/>
    <col min="16" max="16" width="9.7109375" style="178" customWidth="1"/>
    <col min="17" max="17" width="9.710937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4.5703125" style="178" customWidth="1" outlineLevel="1"/>
    <col min="22" max="22" width="12.5703125" style="178" customWidth="1"/>
    <col min="23" max="23" width="14.7109375" style="178" customWidth="1"/>
    <col min="24" max="24" width="11.5703125" style="178" customWidth="1" outlineLevel="1"/>
    <col min="25" max="25" width="15.28515625" style="178" customWidth="1" outlineLevel="1"/>
    <col min="26" max="26" width="10.28515625" style="178" customWidth="1"/>
    <col min="27" max="27" width="12.42578125" style="178" customWidth="1" outlineLevel="1"/>
    <col min="28" max="28" width="14" style="178" customWidth="1" outlineLevel="1"/>
    <col min="29" max="29" width="11.57031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338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336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211</v>
      </c>
      <c r="C6" s="113" t="s">
        <v>337</v>
      </c>
    </row>
    <row r="7" spans="2:33" x14ac:dyDescent="0.25">
      <c r="C7" s="113" t="s">
        <v>336</v>
      </c>
    </row>
    <row r="8" spans="2:33" x14ac:dyDescent="0.25">
      <c r="B8" s="113" t="s">
        <v>208</v>
      </c>
      <c r="C8" s="113" t="s">
        <v>335</v>
      </c>
    </row>
    <row r="9" spans="2:33" x14ac:dyDescent="0.25">
      <c r="B9" s="113" t="s">
        <v>205</v>
      </c>
      <c r="C9" s="113" t="s">
        <v>202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201</v>
      </c>
      <c r="F11" s="305" t="str">
        <f>'ф. 1.3'!C9</f>
        <v>Акционерное общество "МСК Энергосеть" (АО "МСК Энерго")</v>
      </c>
      <c r="G11" s="305"/>
      <c r="H11" s="305"/>
      <c r="I11" s="306"/>
      <c r="J11" s="306"/>
      <c r="K11" s="306"/>
      <c r="L11" s="306"/>
      <c r="M11" s="306"/>
      <c r="N11" s="306"/>
      <c r="O11" s="306"/>
      <c r="P11" s="306"/>
    </row>
    <row r="12" spans="2:33" x14ac:dyDescent="0.25">
      <c r="B12" s="113" t="s">
        <v>199</v>
      </c>
      <c r="C12" s="118"/>
      <c r="F12" s="307">
        <f>'ф. 1.3'!C10</f>
        <v>5018054863</v>
      </c>
      <c r="G12" s="308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198</v>
      </c>
      <c r="F13" s="305" t="str">
        <f>'ф. 1.3'!C11</f>
        <v>Московская область, г.Королев, ул.Гагарина, 10 "А"</v>
      </c>
      <c r="G13" s="305"/>
      <c r="H13" s="305"/>
      <c r="I13" s="306"/>
      <c r="J13" s="306"/>
      <c r="K13" s="306"/>
      <c r="L13" s="306"/>
      <c r="M13" s="306"/>
      <c r="N13" s="306"/>
      <c r="O13" s="306"/>
      <c r="P13" s="306"/>
    </row>
    <row r="14" spans="2:33" x14ac:dyDescent="0.25">
      <c r="B14" s="113" t="s">
        <v>197</v>
      </c>
      <c r="F14" s="305" t="s">
        <v>45</v>
      </c>
      <c r="G14" s="305"/>
      <c r="H14" s="305"/>
      <c r="I14" s="306"/>
      <c r="J14" s="306"/>
      <c r="K14" s="306"/>
      <c r="L14" s="306"/>
      <c r="M14" s="306"/>
      <c r="N14" s="306"/>
      <c r="O14" s="306"/>
      <c r="P14" s="306"/>
    </row>
    <row r="15" spans="2:33" x14ac:dyDescent="0.25">
      <c r="B15" s="113" t="s">
        <v>195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275" t="s">
        <v>193</v>
      </c>
      <c r="C18" s="275" t="s">
        <v>192</v>
      </c>
      <c r="D18" s="275" t="s">
        <v>334</v>
      </c>
      <c r="E18" s="275" t="s">
        <v>190</v>
      </c>
      <c r="F18" s="279" t="s">
        <v>180</v>
      </c>
      <c r="G18" s="303" t="s">
        <v>240</v>
      </c>
      <c r="H18" s="275" t="s">
        <v>239</v>
      </c>
      <c r="I18" s="270" t="s">
        <v>187</v>
      </c>
      <c r="J18" s="271"/>
      <c r="K18" s="271"/>
      <c r="L18" s="271"/>
      <c r="M18" s="271"/>
      <c r="N18" s="271"/>
      <c r="O18" s="271"/>
      <c r="P18" s="271"/>
      <c r="Q18" s="272"/>
      <c r="R18" s="273"/>
      <c r="S18" s="295" t="s">
        <v>333</v>
      </c>
      <c r="T18" s="309" t="s">
        <v>176</v>
      </c>
      <c r="U18" s="309" t="s">
        <v>177</v>
      </c>
      <c r="V18" s="296" t="s">
        <v>237</v>
      </c>
      <c r="W18" s="270" t="s">
        <v>184</v>
      </c>
      <c r="X18" s="271"/>
      <c r="Y18" s="271"/>
      <c r="Z18" s="271"/>
      <c r="AA18" s="271"/>
      <c r="AB18" s="271"/>
      <c r="AC18" s="271"/>
      <c r="AD18" s="271"/>
      <c r="AE18" s="272"/>
      <c r="AF18" s="273"/>
      <c r="AG18" s="296" t="s">
        <v>236</v>
      </c>
    </row>
    <row r="19" spans="1:33" s="205" customFormat="1" ht="144.75" customHeight="1" x14ac:dyDescent="0.25">
      <c r="A19" s="205">
        <v>1</v>
      </c>
      <c r="B19" s="276"/>
      <c r="C19" s="276"/>
      <c r="D19" s="276"/>
      <c r="E19" s="276"/>
      <c r="F19" s="280"/>
      <c r="G19" s="304"/>
      <c r="H19" s="298"/>
      <c r="I19" s="261" t="s">
        <v>329</v>
      </c>
      <c r="J19" s="208" t="s">
        <v>180</v>
      </c>
      <c r="K19" s="207" t="s">
        <v>330</v>
      </c>
      <c r="L19" s="161" t="s">
        <v>332</v>
      </c>
      <c r="M19" s="231" t="s">
        <v>180</v>
      </c>
      <c r="N19" s="207" t="s">
        <v>330</v>
      </c>
      <c r="O19" s="209" t="s">
        <v>331</v>
      </c>
      <c r="P19" s="161" t="s">
        <v>69</v>
      </c>
      <c r="Q19" s="231" t="s">
        <v>180</v>
      </c>
      <c r="R19" s="207" t="s">
        <v>330</v>
      </c>
      <c r="S19" s="295"/>
      <c r="T19" s="310"/>
      <c r="U19" s="310"/>
      <c r="V19" s="296"/>
      <c r="W19" s="161" t="s">
        <v>329</v>
      </c>
      <c r="X19" s="231" t="s">
        <v>177</v>
      </c>
      <c r="Y19" s="207" t="s">
        <v>176</v>
      </c>
      <c r="Z19" s="161" t="s">
        <v>66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328</v>
      </c>
      <c r="AD19" s="161" t="s">
        <v>327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296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230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229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326</v>
      </c>
      <c r="C21" s="220" t="s">
        <v>78</v>
      </c>
      <c r="D21" s="219" t="s">
        <v>153</v>
      </c>
      <c r="E21" s="380">
        <v>1811269.5702242346</v>
      </c>
      <c r="F21" s="431">
        <v>1684218.0125042347</v>
      </c>
      <c r="G21" s="431">
        <v>127051.55772</v>
      </c>
      <c r="H21" s="380">
        <v>32144.275000000001</v>
      </c>
      <c r="I21" s="412">
        <v>32144.275000000001</v>
      </c>
      <c r="J21" s="382">
        <v>24211.275000000001</v>
      </c>
      <c r="K21" s="383">
        <v>7933</v>
      </c>
      <c r="L21" s="413">
        <v>0</v>
      </c>
      <c r="M21" s="382">
        <v>0</v>
      </c>
      <c r="N21" s="383">
        <v>0</v>
      </c>
      <c r="O21" s="380">
        <v>32144.275000000001</v>
      </c>
      <c r="P21" s="413">
        <v>0</v>
      </c>
      <c r="Q21" s="382">
        <v>0</v>
      </c>
      <c r="R21" s="383">
        <v>0</v>
      </c>
      <c r="S21" s="414">
        <v>1692942.445645303</v>
      </c>
      <c r="T21" s="380">
        <v>379932.20048412011</v>
      </c>
      <c r="U21" s="380">
        <v>1313010.2451611829</v>
      </c>
      <c r="V21" s="380">
        <v>28203.681080820024</v>
      </c>
      <c r="W21" s="413">
        <v>28203.681080820024</v>
      </c>
      <c r="X21" s="382">
        <v>0</v>
      </c>
      <c r="Y21" s="383">
        <v>28203.681080820024</v>
      </c>
      <c r="Z21" s="413">
        <v>0</v>
      </c>
      <c r="AA21" s="382">
        <v>0</v>
      </c>
      <c r="AB21" s="383">
        <v>0</v>
      </c>
      <c r="AC21" s="380">
        <v>28203.681080820024</v>
      </c>
      <c r="AD21" s="413">
        <v>0</v>
      </c>
      <c r="AE21" s="382">
        <v>0</v>
      </c>
      <c r="AF21" s="383">
        <v>0</v>
      </c>
      <c r="AG21" s="138"/>
    </row>
    <row r="22" spans="1:33" s="183" customFormat="1" ht="30" x14ac:dyDescent="0.25">
      <c r="A22" s="183">
        <f t="shared" si="0"/>
        <v>4</v>
      </c>
      <c r="B22" s="213" t="s">
        <v>325</v>
      </c>
      <c r="C22" s="131" t="s">
        <v>78</v>
      </c>
      <c r="D22" s="130" t="s">
        <v>151</v>
      </c>
      <c r="E22" s="256">
        <v>394541.78950999997</v>
      </c>
      <c r="F22" s="385">
        <v>369246.36254999996</v>
      </c>
      <c r="G22" s="385">
        <v>25295.426959999997</v>
      </c>
      <c r="H22" s="256">
        <v>1986.4554799999999</v>
      </c>
      <c r="I22" s="415">
        <v>1986.4554799999999</v>
      </c>
      <c r="J22" s="382">
        <v>1428.5974199999998</v>
      </c>
      <c r="K22" s="383">
        <v>557.85806000000002</v>
      </c>
      <c r="L22" s="381">
        <v>0</v>
      </c>
      <c r="M22" s="382">
        <v>0</v>
      </c>
      <c r="N22" s="383">
        <v>0</v>
      </c>
      <c r="O22" s="256">
        <v>1986.4554799999999</v>
      </c>
      <c r="P22" s="381">
        <v>0</v>
      </c>
      <c r="Q22" s="382">
        <v>0</v>
      </c>
      <c r="R22" s="383">
        <v>0</v>
      </c>
      <c r="S22" s="384">
        <v>449032.06740000006</v>
      </c>
      <c r="T22" s="256">
        <v>68510.572380000012</v>
      </c>
      <c r="U22" s="256">
        <v>380521.49502000003</v>
      </c>
      <c r="V22" s="256">
        <v>2189.63708</v>
      </c>
      <c r="W22" s="381">
        <v>2189.63708</v>
      </c>
      <c r="X22" s="382">
        <v>0</v>
      </c>
      <c r="Y22" s="383">
        <v>2189.63708</v>
      </c>
      <c r="Z22" s="381">
        <v>0</v>
      </c>
      <c r="AA22" s="382">
        <v>0</v>
      </c>
      <c r="AB22" s="383">
        <v>0</v>
      </c>
      <c r="AC22" s="256">
        <v>2189.63708</v>
      </c>
      <c r="AD22" s="381">
        <v>0</v>
      </c>
      <c r="AE22" s="382">
        <v>0</v>
      </c>
      <c r="AF22" s="383">
        <v>0</v>
      </c>
      <c r="AG22" s="184"/>
    </row>
    <row r="23" spans="1:33" s="183" customFormat="1" x14ac:dyDescent="0.25">
      <c r="A23" s="183">
        <f t="shared" si="0"/>
        <v>5</v>
      </c>
      <c r="B23" s="213" t="s">
        <v>324</v>
      </c>
      <c r="C23" s="131" t="s">
        <v>78</v>
      </c>
      <c r="D23" s="130" t="s">
        <v>323</v>
      </c>
      <c r="E23" s="256">
        <v>16114.408189999998</v>
      </c>
      <c r="F23" s="385">
        <v>15679.655079999999</v>
      </c>
      <c r="G23" s="385">
        <v>434.75310999999999</v>
      </c>
      <c r="H23" s="256">
        <v>1.8323099999999999</v>
      </c>
      <c r="I23" s="415">
        <v>1.8323099999999999</v>
      </c>
      <c r="J23" s="382">
        <v>1.8323099999999999</v>
      </c>
      <c r="K23" s="383">
        <v>0</v>
      </c>
      <c r="L23" s="381">
        <v>0</v>
      </c>
      <c r="M23" s="382">
        <v>0</v>
      </c>
      <c r="N23" s="383">
        <v>0</v>
      </c>
      <c r="O23" s="256">
        <v>1.8323099999999999</v>
      </c>
      <c r="P23" s="381">
        <v>0</v>
      </c>
      <c r="Q23" s="382">
        <v>0</v>
      </c>
      <c r="R23" s="383">
        <v>0</v>
      </c>
      <c r="S23" s="384">
        <v>27495.85657</v>
      </c>
      <c r="T23" s="256">
        <v>2758.0222200000003</v>
      </c>
      <c r="U23" s="256">
        <v>24737.834350000001</v>
      </c>
      <c r="V23" s="256">
        <v>640.05146000000002</v>
      </c>
      <c r="W23" s="381">
        <v>640.05146000000002</v>
      </c>
      <c r="X23" s="382">
        <v>0</v>
      </c>
      <c r="Y23" s="383">
        <v>640.05146000000002</v>
      </c>
      <c r="Z23" s="381">
        <v>0</v>
      </c>
      <c r="AA23" s="382">
        <v>0</v>
      </c>
      <c r="AB23" s="383">
        <v>0</v>
      </c>
      <c r="AC23" s="256">
        <v>640.05146000000002</v>
      </c>
      <c r="AD23" s="381">
        <v>0</v>
      </c>
      <c r="AE23" s="382">
        <v>0</v>
      </c>
      <c r="AF23" s="383">
        <v>0</v>
      </c>
      <c r="AG23" s="184"/>
    </row>
    <row r="24" spans="1:33" s="183" customFormat="1" ht="60" x14ac:dyDescent="0.25">
      <c r="A24" s="183">
        <f t="shared" si="0"/>
        <v>6</v>
      </c>
      <c r="B24" s="213" t="s">
        <v>322</v>
      </c>
      <c r="C24" s="131" t="s">
        <v>78</v>
      </c>
      <c r="D24" s="130" t="s">
        <v>321</v>
      </c>
      <c r="E24" s="256">
        <v>376598.40522000002</v>
      </c>
      <c r="F24" s="385">
        <v>351737.73136999999</v>
      </c>
      <c r="G24" s="385">
        <v>24860.673849999996</v>
      </c>
      <c r="H24" s="256">
        <v>1984.6231699999998</v>
      </c>
      <c r="I24" s="415">
        <v>1984.6231699999998</v>
      </c>
      <c r="J24" s="382">
        <v>1426.7651099999998</v>
      </c>
      <c r="K24" s="383">
        <v>557.85806000000002</v>
      </c>
      <c r="L24" s="381">
        <v>0</v>
      </c>
      <c r="M24" s="382">
        <v>0</v>
      </c>
      <c r="N24" s="383">
        <v>0</v>
      </c>
      <c r="O24" s="256">
        <v>1984.6231699999998</v>
      </c>
      <c r="P24" s="381">
        <v>0</v>
      </c>
      <c r="Q24" s="382">
        <v>0</v>
      </c>
      <c r="R24" s="383">
        <v>0</v>
      </c>
      <c r="S24" s="384">
        <v>419613.88514999999</v>
      </c>
      <c r="T24" s="256">
        <v>65752.550159999999</v>
      </c>
      <c r="U24" s="256">
        <v>353861.33499</v>
      </c>
      <c r="V24" s="256">
        <v>1549.5856200000001</v>
      </c>
      <c r="W24" s="381">
        <v>1549.5856200000001</v>
      </c>
      <c r="X24" s="382">
        <v>0</v>
      </c>
      <c r="Y24" s="383">
        <v>1549.5856200000001</v>
      </c>
      <c r="Z24" s="381">
        <v>0</v>
      </c>
      <c r="AA24" s="382">
        <v>0</v>
      </c>
      <c r="AB24" s="383">
        <v>0</v>
      </c>
      <c r="AC24" s="256">
        <v>1549.5856200000001</v>
      </c>
      <c r="AD24" s="381">
        <v>0</v>
      </c>
      <c r="AE24" s="382">
        <v>0</v>
      </c>
      <c r="AF24" s="383">
        <v>0</v>
      </c>
      <c r="AG24" s="184"/>
    </row>
    <row r="25" spans="1:33" s="183" customFormat="1" x14ac:dyDescent="0.25">
      <c r="A25" s="183">
        <f t="shared" si="0"/>
        <v>7</v>
      </c>
      <c r="B25" s="213" t="s">
        <v>320</v>
      </c>
      <c r="C25" s="131" t="s">
        <v>78</v>
      </c>
      <c r="D25" s="130"/>
      <c r="E25" s="256">
        <v>0</v>
      </c>
      <c r="F25" s="385">
        <v>0</v>
      </c>
      <c r="G25" s="385">
        <v>0</v>
      </c>
      <c r="H25" s="256">
        <v>0</v>
      </c>
      <c r="I25" s="415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256">
        <v>0</v>
      </c>
      <c r="P25" s="381">
        <v>0</v>
      </c>
      <c r="Q25" s="382">
        <v>0</v>
      </c>
      <c r="R25" s="383">
        <v>0</v>
      </c>
      <c r="S25" s="384">
        <v>0</v>
      </c>
      <c r="T25" s="256">
        <v>0</v>
      </c>
      <c r="U25" s="256">
        <v>0</v>
      </c>
      <c r="V25" s="256">
        <v>0</v>
      </c>
      <c r="W25" s="381">
        <v>0</v>
      </c>
      <c r="X25" s="382">
        <v>0</v>
      </c>
      <c r="Y25" s="383">
        <v>0</v>
      </c>
      <c r="Z25" s="381">
        <v>0</v>
      </c>
      <c r="AA25" s="382">
        <v>0</v>
      </c>
      <c r="AB25" s="383">
        <v>0</v>
      </c>
      <c r="AC25" s="256">
        <v>0</v>
      </c>
      <c r="AD25" s="381">
        <v>0</v>
      </c>
      <c r="AE25" s="382">
        <v>0</v>
      </c>
      <c r="AF25" s="383">
        <v>0</v>
      </c>
      <c r="AG25" s="184"/>
    </row>
    <row r="26" spans="1:33" s="183" customFormat="1" x14ac:dyDescent="0.25">
      <c r="A26" s="183">
        <f t="shared" si="0"/>
        <v>8</v>
      </c>
      <c r="B26" s="213" t="s">
        <v>319</v>
      </c>
      <c r="C26" s="131" t="s">
        <v>78</v>
      </c>
      <c r="D26" s="130"/>
      <c r="E26" s="256">
        <v>0</v>
      </c>
      <c r="F26" s="385">
        <v>0</v>
      </c>
      <c r="G26" s="385">
        <v>0</v>
      </c>
      <c r="H26" s="256">
        <v>0</v>
      </c>
      <c r="I26" s="415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256">
        <v>0</v>
      </c>
      <c r="P26" s="381">
        <v>0</v>
      </c>
      <c r="Q26" s="382">
        <v>0</v>
      </c>
      <c r="R26" s="383">
        <v>0</v>
      </c>
      <c r="S26" s="384">
        <v>0</v>
      </c>
      <c r="T26" s="256">
        <v>0</v>
      </c>
      <c r="U26" s="256">
        <v>0</v>
      </c>
      <c r="V26" s="256">
        <v>0</v>
      </c>
      <c r="W26" s="381">
        <v>0</v>
      </c>
      <c r="X26" s="382">
        <v>0</v>
      </c>
      <c r="Y26" s="383">
        <v>0</v>
      </c>
      <c r="Z26" s="381">
        <v>0</v>
      </c>
      <c r="AA26" s="382">
        <v>0</v>
      </c>
      <c r="AB26" s="383">
        <v>0</v>
      </c>
      <c r="AC26" s="256">
        <v>0</v>
      </c>
      <c r="AD26" s="381">
        <v>0</v>
      </c>
      <c r="AE26" s="382">
        <v>0</v>
      </c>
      <c r="AF26" s="383">
        <v>0</v>
      </c>
      <c r="AG26" s="184"/>
    </row>
    <row r="27" spans="1:33" s="183" customFormat="1" x14ac:dyDescent="0.25">
      <c r="A27" s="183">
        <f t="shared" si="0"/>
        <v>9</v>
      </c>
      <c r="B27" s="213" t="s">
        <v>318</v>
      </c>
      <c r="C27" s="131" t="s">
        <v>78</v>
      </c>
      <c r="D27" s="130"/>
      <c r="E27" s="256">
        <v>0</v>
      </c>
      <c r="F27" s="385">
        <v>0</v>
      </c>
      <c r="G27" s="385">
        <v>0</v>
      </c>
      <c r="H27" s="256">
        <v>0</v>
      </c>
      <c r="I27" s="415">
        <v>0</v>
      </c>
      <c r="J27" s="382">
        <v>0</v>
      </c>
      <c r="K27" s="383">
        <v>0</v>
      </c>
      <c r="L27" s="381">
        <v>0</v>
      </c>
      <c r="M27" s="382">
        <v>0</v>
      </c>
      <c r="N27" s="383">
        <v>0</v>
      </c>
      <c r="O27" s="256">
        <v>0</v>
      </c>
      <c r="P27" s="381">
        <v>0</v>
      </c>
      <c r="Q27" s="382">
        <v>0</v>
      </c>
      <c r="R27" s="383">
        <v>0</v>
      </c>
      <c r="S27" s="384">
        <v>20361.12</v>
      </c>
      <c r="T27" s="256">
        <v>20361.12</v>
      </c>
      <c r="U27" s="256">
        <v>0</v>
      </c>
      <c r="V27" s="256">
        <v>1549.59</v>
      </c>
      <c r="W27" s="381">
        <v>1549.59</v>
      </c>
      <c r="X27" s="382">
        <v>0</v>
      </c>
      <c r="Y27" s="383">
        <v>1549.59</v>
      </c>
      <c r="Z27" s="381">
        <v>0</v>
      </c>
      <c r="AA27" s="382">
        <v>0</v>
      </c>
      <c r="AB27" s="383">
        <v>0</v>
      </c>
      <c r="AC27" s="256">
        <v>1549.59</v>
      </c>
      <c r="AD27" s="381">
        <v>0</v>
      </c>
      <c r="AE27" s="382">
        <v>0</v>
      </c>
      <c r="AF27" s="383">
        <v>0</v>
      </c>
      <c r="AG27" s="184"/>
    </row>
    <row r="28" spans="1:33" s="183" customFormat="1" x14ac:dyDescent="0.25">
      <c r="A28" s="183">
        <f t="shared" si="0"/>
        <v>10</v>
      </c>
      <c r="B28" s="213" t="s">
        <v>317</v>
      </c>
      <c r="C28" s="131" t="s">
        <v>78</v>
      </c>
      <c r="D28" s="130"/>
      <c r="E28" s="256">
        <v>0</v>
      </c>
      <c r="F28" s="385">
        <v>0</v>
      </c>
      <c r="G28" s="385">
        <v>0</v>
      </c>
      <c r="H28" s="256">
        <v>0</v>
      </c>
      <c r="I28" s="415">
        <v>0</v>
      </c>
      <c r="J28" s="382">
        <v>0</v>
      </c>
      <c r="K28" s="383">
        <v>0</v>
      </c>
      <c r="L28" s="381">
        <v>0</v>
      </c>
      <c r="M28" s="382">
        <v>0</v>
      </c>
      <c r="N28" s="383">
        <v>0</v>
      </c>
      <c r="O28" s="256">
        <v>0</v>
      </c>
      <c r="P28" s="381">
        <v>0</v>
      </c>
      <c r="Q28" s="382">
        <v>0</v>
      </c>
      <c r="R28" s="383">
        <v>0</v>
      </c>
      <c r="S28" s="384">
        <v>45391.45</v>
      </c>
      <c r="T28" s="256">
        <v>45391.45</v>
      </c>
      <c r="U28" s="256">
        <v>0</v>
      </c>
      <c r="V28" s="256">
        <v>0</v>
      </c>
      <c r="W28" s="381">
        <v>0</v>
      </c>
      <c r="X28" s="382">
        <v>0</v>
      </c>
      <c r="Y28" s="383">
        <v>0</v>
      </c>
      <c r="Z28" s="381">
        <v>0</v>
      </c>
      <c r="AA28" s="382">
        <v>0</v>
      </c>
      <c r="AB28" s="383">
        <v>0</v>
      </c>
      <c r="AC28" s="256">
        <v>0</v>
      </c>
      <c r="AD28" s="381">
        <v>0</v>
      </c>
      <c r="AE28" s="382">
        <v>0</v>
      </c>
      <c r="AF28" s="383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316</v>
      </c>
      <c r="C29" s="131" t="s">
        <v>78</v>
      </c>
      <c r="D29" s="130" t="s">
        <v>315</v>
      </c>
      <c r="E29" s="256">
        <v>1828.9760999999999</v>
      </c>
      <c r="F29" s="385">
        <v>1828.9760999999999</v>
      </c>
      <c r="G29" s="385">
        <v>0</v>
      </c>
      <c r="H29" s="256">
        <v>0</v>
      </c>
      <c r="I29" s="415">
        <v>0</v>
      </c>
      <c r="J29" s="382">
        <v>0</v>
      </c>
      <c r="K29" s="383">
        <v>0</v>
      </c>
      <c r="L29" s="381">
        <v>0</v>
      </c>
      <c r="M29" s="382">
        <v>0</v>
      </c>
      <c r="N29" s="383">
        <v>0</v>
      </c>
      <c r="O29" s="256">
        <v>0</v>
      </c>
      <c r="P29" s="381">
        <v>0</v>
      </c>
      <c r="Q29" s="382">
        <v>0</v>
      </c>
      <c r="R29" s="383">
        <v>0</v>
      </c>
      <c r="S29" s="384">
        <v>1922.3256800000001</v>
      </c>
      <c r="T29" s="256">
        <v>0</v>
      </c>
      <c r="U29" s="256">
        <v>1922.3256800000001</v>
      </c>
      <c r="V29" s="256">
        <v>0</v>
      </c>
      <c r="W29" s="381">
        <v>0</v>
      </c>
      <c r="X29" s="382">
        <v>0</v>
      </c>
      <c r="Y29" s="383">
        <v>0</v>
      </c>
      <c r="Z29" s="381">
        <v>0</v>
      </c>
      <c r="AA29" s="382">
        <v>0</v>
      </c>
      <c r="AB29" s="383">
        <v>0</v>
      </c>
      <c r="AC29" s="256">
        <v>0</v>
      </c>
      <c r="AD29" s="381">
        <v>0</v>
      </c>
      <c r="AE29" s="382">
        <v>0</v>
      </c>
      <c r="AF29" s="383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314</v>
      </c>
      <c r="C30" s="131" t="s">
        <v>78</v>
      </c>
      <c r="D30" s="130" t="s">
        <v>149</v>
      </c>
      <c r="E30" s="256">
        <v>184724.62887000002</v>
      </c>
      <c r="F30" s="256">
        <v>173216.64285</v>
      </c>
      <c r="G30" s="256">
        <v>11507.98602</v>
      </c>
      <c r="H30" s="256">
        <v>11662.53384</v>
      </c>
      <c r="I30" s="415">
        <v>11662.53384</v>
      </c>
      <c r="J30" s="432">
        <v>9867.2773699999998</v>
      </c>
      <c r="K30" s="433">
        <v>1795.25647</v>
      </c>
      <c r="L30" s="381">
        <v>0</v>
      </c>
      <c r="M30" s="432">
        <v>0</v>
      </c>
      <c r="N30" s="433">
        <v>0</v>
      </c>
      <c r="O30" s="256">
        <v>11662.53384</v>
      </c>
      <c r="P30" s="381">
        <v>0</v>
      </c>
      <c r="Q30" s="432">
        <v>0</v>
      </c>
      <c r="R30" s="433">
        <v>0</v>
      </c>
      <c r="S30" s="384">
        <v>178749.86495485253</v>
      </c>
      <c r="T30" s="256">
        <v>19772.657934852537</v>
      </c>
      <c r="U30" s="256">
        <v>158977.20702</v>
      </c>
      <c r="V30" s="256">
        <v>7493.6934453988888</v>
      </c>
      <c r="W30" s="381">
        <v>7493.6934453988888</v>
      </c>
      <c r="X30" s="432">
        <v>0</v>
      </c>
      <c r="Y30" s="433">
        <v>7493.6934453988888</v>
      </c>
      <c r="Z30" s="381">
        <v>0</v>
      </c>
      <c r="AA30" s="432">
        <v>0</v>
      </c>
      <c r="AB30" s="433">
        <v>0</v>
      </c>
      <c r="AC30" s="256">
        <v>7493.6934453988888</v>
      </c>
      <c r="AD30" s="381">
        <v>0</v>
      </c>
      <c r="AE30" s="432">
        <v>0</v>
      </c>
      <c r="AF30" s="433">
        <v>0</v>
      </c>
      <c r="AG30" s="184"/>
    </row>
    <row r="31" spans="1:33" s="249" customFormat="1" x14ac:dyDescent="0.25">
      <c r="A31" s="249">
        <f t="shared" si="0"/>
        <v>13</v>
      </c>
      <c r="B31" s="250" t="s">
        <v>313</v>
      </c>
      <c r="C31" s="251" t="s">
        <v>78</v>
      </c>
      <c r="D31" s="252" t="s">
        <v>312</v>
      </c>
      <c r="E31" s="385">
        <v>947.06635000000006</v>
      </c>
      <c r="F31" s="434">
        <v>790.52242000000001</v>
      </c>
      <c r="G31" s="385">
        <v>156.54393000000002</v>
      </c>
      <c r="H31" s="385">
        <v>2.3977199999999996</v>
      </c>
      <c r="I31" s="416">
        <v>2.3977199999999996</v>
      </c>
      <c r="J31" s="382">
        <v>2.3977199999999996</v>
      </c>
      <c r="K31" s="383">
        <v>0</v>
      </c>
      <c r="L31" s="417">
        <v>0</v>
      </c>
      <c r="M31" s="382">
        <v>0</v>
      </c>
      <c r="N31" s="383">
        <v>0</v>
      </c>
      <c r="O31" s="385">
        <v>2.3977199999999996</v>
      </c>
      <c r="P31" s="417">
        <v>0</v>
      </c>
      <c r="Q31" s="382">
        <v>0</v>
      </c>
      <c r="R31" s="383">
        <v>0</v>
      </c>
      <c r="S31" s="418">
        <v>820.22991485253624</v>
      </c>
      <c r="T31" s="385">
        <v>295.35845485253634</v>
      </c>
      <c r="U31" s="385">
        <v>524.87145999999996</v>
      </c>
      <c r="V31" s="385">
        <v>0.8702453988890978</v>
      </c>
      <c r="W31" s="417">
        <v>0.8702453988890978</v>
      </c>
      <c r="X31" s="382">
        <v>0</v>
      </c>
      <c r="Y31" s="383">
        <v>0.8702453988890978</v>
      </c>
      <c r="Z31" s="417">
        <v>0</v>
      </c>
      <c r="AA31" s="382">
        <v>0</v>
      </c>
      <c r="AB31" s="383">
        <v>0</v>
      </c>
      <c r="AC31" s="385">
        <v>0.8702453988890978</v>
      </c>
      <c r="AD31" s="417">
        <v>0</v>
      </c>
      <c r="AE31" s="382">
        <v>0</v>
      </c>
      <c r="AF31" s="383">
        <v>0</v>
      </c>
      <c r="AG31" s="253"/>
    </row>
    <row r="32" spans="1:33" s="249" customFormat="1" x14ac:dyDescent="0.25">
      <c r="A32" s="249">
        <f t="shared" si="0"/>
        <v>14</v>
      </c>
      <c r="B32" s="250" t="s">
        <v>311</v>
      </c>
      <c r="C32" s="251" t="s">
        <v>78</v>
      </c>
      <c r="D32" s="252" t="s">
        <v>310</v>
      </c>
      <c r="E32" s="385">
        <v>39245.12988</v>
      </c>
      <c r="F32" s="385">
        <v>28428.74598</v>
      </c>
      <c r="G32" s="385">
        <v>10816.383900000001</v>
      </c>
      <c r="H32" s="385">
        <v>6957.9048799999982</v>
      </c>
      <c r="I32" s="416">
        <v>6957.9048799999982</v>
      </c>
      <c r="J32" s="382">
        <v>5245.7136899999987</v>
      </c>
      <c r="K32" s="383">
        <v>1712.19119</v>
      </c>
      <c r="L32" s="417">
        <v>0</v>
      </c>
      <c r="M32" s="382">
        <v>0</v>
      </c>
      <c r="N32" s="383">
        <v>0</v>
      </c>
      <c r="O32" s="385">
        <v>6957.9048799999982</v>
      </c>
      <c r="P32" s="417">
        <v>0</v>
      </c>
      <c r="Q32" s="382">
        <v>0</v>
      </c>
      <c r="R32" s="383">
        <v>0</v>
      </c>
      <c r="S32" s="418">
        <v>19195.719680000002</v>
      </c>
      <c r="T32" s="385">
        <v>8436.6277800000007</v>
      </c>
      <c r="U32" s="385">
        <v>10759.091900000001</v>
      </c>
      <c r="V32" s="385">
        <v>6331.2053799999994</v>
      </c>
      <c r="W32" s="417">
        <v>6331.2053799999994</v>
      </c>
      <c r="X32" s="382">
        <v>0</v>
      </c>
      <c r="Y32" s="383">
        <v>6331.2053799999994</v>
      </c>
      <c r="Z32" s="417">
        <v>0</v>
      </c>
      <c r="AA32" s="382">
        <v>0</v>
      </c>
      <c r="AB32" s="383">
        <v>0</v>
      </c>
      <c r="AC32" s="385">
        <v>6331.2053799999994</v>
      </c>
      <c r="AD32" s="417">
        <v>0</v>
      </c>
      <c r="AE32" s="382">
        <v>0</v>
      </c>
      <c r="AF32" s="383">
        <v>0</v>
      </c>
      <c r="AG32" s="253"/>
    </row>
    <row r="33" spans="1:33" s="249" customFormat="1" ht="45" x14ac:dyDescent="0.25">
      <c r="A33" s="249">
        <f t="shared" si="0"/>
        <v>15</v>
      </c>
      <c r="B33" s="254" t="s">
        <v>309</v>
      </c>
      <c r="C33" s="251" t="s">
        <v>78</v>
      </c>
      <c r="D33" s="252" t="s">
        <v>308</v>
      </c>
      <c r="E33" s="385">
        <v>0</v>
      </c>
      <c r="F33" s="385">
        <v>0</v>
      </c>
      <c r="G33" s="385">
        <v>0</v>
      </c>
      <c r="H33" s="385">
        <v>0</v>
      </c>
      <c r="I33" s="416">
        <v>0</v>
      </c>
      <c r="J33" s="382">
        <v>0</v>
      </c>
      <c r="K33" s="383">
        <v>0</v>
      </c>
      <c r="L33" s="417">
        <v>0</v>
      </c>
      <c r="M33" s="382">
        <v>0</v>
      </c>
      <c r="N33" s="383">
        <v>0</v>
      </c>
      <c r="O33" s="385">
        <v>0</v>
      </c>
      <c r="P33" s="417">
        <v>0</v>
      </c>
      <c r="Q33" s="382">
        <v>0</v>
      </c>
      <c r="R33" s="383">
        <v>0</v>
      </c>
      <c r="S33" s="418">
        <v>0</v>
      </c>
      <c r="T33" s="385">
        <v>0</v>
      </c>
      <c r="U33" s="385">
        <v>0</v>
      </c>
      <c r="V33" s="385">
        <v>0</v>
      </c>
      <c r="W33" s="417">
        <v>0</v>
      </c>
      <c r="X33" s="382">
        <v>0</v>
      </c>
      <c r="Y33" s="383">
        <v>0</v>
      </c>
      <c r="Z33" s="417">
        <v>0</v>
      </c>
      <c r="AA33" s="382">
        <v>0</v>
      </c>
      <c r="AB33" s="383">
        <v>0</v>
      </c>
      <c r="AC33" s="385">
        <v>0</v>
      </c>
      <c r="AD33" s="417">
        <v>0</v>
      </c>
      <c r="AE33" s="382">
        <v>0</v>
      </c>
      <c r="AF33" s="383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307</v>
      </c>
      <c r="C34" s="251" t="s">
        <v>78</v>
      </c>
      <c r="D34" s="252" t="s">
        <v>306</v>
      </c>
      <c r="E34" s="385">
        <v>144532.43264000001</v>
      </c>
      <c r="F34" s="385">
        <v>143997.37445</v>
      </c>
      <c r="G34" s="385">
        <v>535.05818999999997</v>
      </c>
      <c r="H34" s="385">
        <v>4702.2312400000001</v>
      </c>
      <c r="I34" s="419">
        <v>4702.2312400000001</v>
      </c>
      <c r="J34" s="382">
        <v>4619.1659600000003</v>
      </c>
      <c r="K34" s="383">
        <v>83.065280000000001</v>
      </c>
      <c r="L34" s="420">
        <v>0</v>
      </c>
      <c r="M34" s="382">
        <v>0</v>
      </c>
      <c r="N34" s="383">
        <v>0</v>
      </c>
      <c r="O34" s="385">
        <v>4702.2312400000001</v>
      </c>
      <c r="P34" s="420">
        <v>0</v>
      </c>
      <c r="Q34" s="382">
        <v>0</v>
      </c>
      <c r="R34" s="383">
        <v>0</v>
      </c>
      <c r="S34" s="418">
        <v>158733.91536000001</v>
      </c>
      <c r="T34" s="385">
        <v>11040.671699999999</v>
      </c>
      <c r="U34" s="385">
        <v>147693.24366000001</v>
      </c>
      <c r="V34" s="385">
        <v>1161.6178199999999</v>
      </c>
      <c r="W34" s="420">
        <v>1161.6178199999999</v>
      </c>
      <c r="X34" s="382">
        <v>0</v>
      </c>
      <c r="Y34" s="383">
        <v>1161.6178199999999</v>
      </c>
      <c r="Z34" s="420">
        <v>0</v>
      </c>
      <c r="AA34" s="382">
        <v>0</v>
      </c>
      <c r="AB34" s="383">
        <v>0</v>
      </c>
      <c r="AC34" s="385">
        <v>1161.6178199999999</v>
      </c>
      <c r="AD34" s="420">
        <v>0</v>
      </c>
      <c r="AE34" s="382">
        <v>0</v>
      </c>
      <c r="AF34" s="383">
        <v>0</v>
      </c>
      <c r="AG34" s="253"/>
    </row>
    <row r="35" spans="1:33" s="183" customFormat="1" x14ac:dyDescent="0.25">
      <c r="A35" s="183">
        <f t="shared" si="0"/>
        <v>17</v>
      </c>
      <c r="B35" s="213" t="s">
        <v>305</v>
      </c>
      <c r="C35" s="131" t="s">
        <v>78</v>
      </c>
      <c r="D35" s="130" t="s">
        <v>147</v>
      </c>
      <c r="E35" s="256">
        <v>384111.06992901041</v>
      </c>
      <c r="F35" s="385">
        <v>358301.03259999998</v>
      </c>
      <c r="G35" s="385">
        <v>25810.037329010407</v>
      </c>
      <c r="H35" s="256">
        <v>6490.8985441547757</v>
      </c>
      <c r="I35" s="415">
        <v>6490.8985441547757</v>
      </c>
      <c r="J35" s="382">
        <v>4656.2774018901746</v>
      </c>
      <c r="K35" s="383">
        <v>1834.6211422646015</v>
      </c>
      <c r="L35" s="381">
        <v>0</v>
      </c>
      <c r="M35" s="382">
        <v>0</v>
      </c>
      <c r="N35" s="383">
        <v>0</v>
      </c>
      <c r="O35" s="256">
        <v>6490.8985441547757</v>
      </c>
      <c r="P35" s="381">
        <v>0</v>
      </c>
      <c r="Q35" s="382">
        <v>0</v>
      </c>
      <c r="R35" s="383">
        <v>0</v>
      </c>
      <c r="S35" s="384">
        <v>368630.42112666636</v>
      </c>
      <c r="T35" s="256">
        <v>116528.93531666638</v>
      </c>
      <c r="U35" s="256">
        <v>252101.48580999995</v>
      </c>
      <c r="V35" s="256">
        <v>8157.178980075354</v>
      </c>
      <c r="W35" s="381">
        <v>8157.178980075354</v>
      </c>
      <c r="X35" s="382">
        <v>0</v>
      </c>
      <c r="Y35" s="383">
        <v>8157.178980075354</v>
      </c>
      <c r="Z35" s="381">
        <v>0</v>
      </c>
      <c r="AA35" s="382">
        <v>0</v>
      </c>
      <c r="AB35" s="383">
        <v>0</v>
      </c>
      <c r="AC35" s="256">
        <v>8157.178980075354</v>
      </c>
      <c r="AD35" s="381">
        <v>0</v>
      </c>
      <c r="AE35" s="382">
        <v>0</v>
      </c>
      <c r="AF35" s="383">
        <v>0</v>
      </c>
      <c r="AG35" s="184"/>
    </row>
    <row r="36" spans="1:33" s="243" customFormat="1" x14ac:dyDescent="0.25">
      <c r="A36" s="243">
        <f t="shared" si="0"/>
        <v>18</v>
      </c>
      <c r="B36" s="255" t="s">
        <v>303</v>
      </c>
      <c r="C36" s="246" t="s">
        <v>78</v>
      </c>
      <c r="D36" s="245"/>
      <c r="E36" s="385">
        <v>104470.95356901038</v>
      </c>
      <c r="F36" s="385">
        <v>93542.690739999976</v>
      </c>
      <c r="G36" s="385">
        <v>10928.262829010409</v>
      </c>
      <c r="H36" s="385">
        <v>2027.8692541547759</v>
      </c>
      <c r="I36" s="416">
        <v>2027.8692541547759</v>
      </c>
      <c r="J36" s="382">
        <v>1345.3993918901745</v>
      </c>
      <c r="K36" s="383">
        <v>682.46986226460149</v>
      </c>
      <c r="L36" s="417">
        <v>0</v>
      </c>
      <c r="M36" s="382">
        <v>0</v>
      </c>
      <c r="N36" s="383">
        <v>0</v>
      </c>
      <c r="O36" s="385">
        <v>2027.8692541547759</v>
      </c>
      <c r="P36" s="417">
        <v>0</v>
      </c>
      <c r="Q36" s="382">
        <v>0</v>
      </c>
      <c r="R36" s="383">
        <v>0</v>
      </c>
      <c r="S36" s="418">
        <v>119657.02084666636</v>
      </c>
      <c r="T36" s="385">
        <v>57083.961806666361</v>
      </c>
      <c r="U36" s="385">
        <v>62573.05904</v>
      </c>
      <c r="V36" s="385">
        <v>4232.3464000753538</v>
      </c>
      <c r="W36" s="417">
        <v>4232.3464000753538</v>
      </c>
      <c r="X36" s="382">
        <v>0</v>
      </c>
      <c r="Y36" s="383">
        <v>4232.3464000753538</v>
      </c>
      <c r="Z36" s="417">
        <v>0</v>
      </c>
      <c r="AA36" s="382">
        <v>0</v>
      </c>
      <c r="AB36" s="383">
        <v>0</v>
      </c>
      <c r="AC36" s="385">
        <v>4232.3464000753538</v>
      </c>
      <c r="AD36" s="417">
        <v>0</v>
      </c>
      <c r="AE36" s="382">
        <v>0</v>
      </c>
      <c r="AF36" s="383">
        <v>0</v>
      </c>
      <c r="AG36" s="244"/>
    </row>
    <row r="37" spans="1:33" s="243" customFormat="1" x14ac:dyDescent="0.25">
      <c r="A37" s="243">
        <f t="shared" si="0"/>
        <v>19</v>
      </c>
      <c r="B37" s="255" t="s">
        <v>302</v>
      </c>
      <c r="C37" s="246" t="s">
        <v>78</v>
      </c>
      <c r="D37" s="245"/>
      <c r="E37" s="385">
        <v>0</v>
      </c>
      <c r="F37" s="385">
        <v>0</v>
      </c>
      <c r="G37" s="385">
        <v>0</v>
      </c>
      <c r="H37" s="385">
        <v>0</v>
      </c>
      <c r="I37" s="416">
        <v>0</v>
      </c>
      <c r="J37" s="382">
        <v>0</v>
      </c>
      <c r="K37" s="383">
        <v>0</v>
      </c>
      <c r="L37" s="417">
        <v>0</v>
      </c>
      <c r="M37" s="382">
        <v>0</v>
      </c>
      <c r="N37" s="383">
        <v>0</v>
      </c>
      <c r="O37" s="385">
        <v>0</v>
      </c>
      <c r="P37" s="417">
        <v>0</v>
      </c>
      <c r="Q37" s="382">
        <v>0</v>
      </c>
      <c r="R37" s="383">
        <v>0</v>
      </c>
      <c r="S37" s="418">
        <v>0</v>
      </c>
      <c r="T37" s="385">
        <v>0</v>
      </c>
      <c r="U37" s="385">
        <v>0</v>
      </c>
      <c r="V37" s="385">
        <v>0</v>
      </c>
      <c r="W37" s="417">
        <v>0</v>
      </c>
      <c r="X37" s="382">
        <v>0</v>
      </c>
      <c r="Y37" s="383">
        <v>0</v>
      </c>
      <c r="Z37" s="417">
        <v>0</v>
      </c>
      <c r="AA37" s="382">
        <v>0</v>
      </c>
      <c r="AB37" s="383">
        <v>0</v>
      </c>
      <c r="AC37" s="385">
        <v>0</v>
      </c>
      <c r="AD37" s="417">
        <v>0</v>
      </c>
      <c r="AE37" s="382">
        <v>0</v>
      </c>
      <c r="AF37" s="383">
        <v>0</v>
      </c>
      <c r="AG37" s="244"/>
    </row>
    <row r="38" spans="1:33" s="243" customFormat="1" x14ac:dyDescent="0.25">
      <c r="A38" s="243">
        <f t="shared" si="0"/>
        <v>20</v>
      </c>
      <c r="B38" s="255" t="s">
        <v>301</v>
      </c>
      <c r="C38" s="246" t="s">
        <v>78</v>
      </c>
      <c r="D38" s="245"/>
      <c r="E38" s="385">
        <v>279640.11635999993</v>
      </c>
      <c r="F38" s="385">
        <v>264758.34185999993</v>
      </c>
      <c r="G38" s="385">
        <v>14881.7745</v>
      </c>
      <c r="H38" s="385">
        <v>4463.0292900000004</v>
      </c>
      <c r="I38" s="416">
        <v>4463.0292900000004</v>
      </c>
      <c r="J38" s="382">
        <v>3310.8780099999999</v>
      </c>
      <c r="K38" s="383">
        <v>1152.15128</v>
      </c>
      <c r="L38" s="417">
        <v>0</v>
      </c>
      <c r="M38" s="382">
        <v>0</v>
      </c>
      <c r="N38" s="383">
        <v>0</v>
      </c>
      <c r="O38" s="385">
        <v>4463.0292900000004</v>
      </c>
      <c r="P38" s="417">
        <v>0</v>
      </c>
      <c r="Q38" s="382">
        <v>0</v>
      </c>
      <c r="R38" s="383">
        <v>0</v>
      </c>
      <c r="S38" s="418">
        <v>248973.40027999997</v>
      </c>
      <c r="T38" s="385">
        <v>59444.973510000003</v>
      </c>
      <c r="U38" s="385">
        <v>189528.42676999996</v>
      </c>
      <c r="V38" s="385">
        <v>3924.8325800000002</v>
      </c>
      <c r="W38" s="417">
        <v>3924.8325800000002</v>
      </c>
      <c r="X38" s="382">
        <v>0</v>
      </c>
      <c r="Y38" s="383">
        <v>3924.8325800000002</v>
      </c>
      <c r="Z38" s="417">
        <v>0</v>
      </c>
      <c r="AA38" s="382">
        <v>0</v>
      </c>
      <c r="AB38" s="383">
        <v>0</v>
      </c>
      <c r="AC38" s="385">
        <v>3924.8325800000002</v>
      </c>
      <c r="AD38" s="417">
        <v>0</v>
      </c>
      <c r="AE38" s="382">
        <v>0</v>
      </c>
      <c r="AF38" s="383">
        <v>0</v>
      </c>
      <c r="AG38" s="244"/>
    </row>
    <row r="39" spans="1:33" s="183" customFormat="1" ht="45" x14ac:dyDescent="0.25">
      <c r="A39" s="183">
        <f t="shared" si="0"/>
        <v>21</v>
      </c>
      <c r="B39" s="213" t="s">
        <v>304</v>
      </c>
      <c r="C39" s="131" t="s">
        <v>300</v>
      </c>
      <c r="D39" s="130"/>
      <c r="E39" s="423">
        <v>453</v>
      </c>
      <c r="F39" s="385">
        <v>366.9</v>
      </c>
      <c r="G39" s="385">
        <v>86.1</v>
      </c>
      <c r="H39" s="423">
        <v>17</v>
      </c>
      <c r="I39" s="421">
        <v>17</v>
      </c>
      <c r="J39" s="382">
        <v>8.5</v>
      </c>
      <c r="K39" s="383">
        <v>8.5</v>
      </c>
      <c r="L39" s="422">
        <v>0</v>
      </c>
      <c r="M39" s="382">
        <v>0</v>
      </c>
      <c r="N39" s="383">
        <v>0</v>
      </c>
      <c r="O39" s="423">
        <v>17</v>
      </c>
      <c r="P39" s="381">
        <v>0</v>
      </c>
      <c r="Q39" s="382">
        <v>0</v>
      </c>
      <c r="R39" s="383">
        <v>0</v>
      </c>
      <c r="S39" s="384">
        <v>92.8</v>
      </c>
      <c r="T39" s="256">
        <v>92.8</v>
      </c>
      <c r="U39" s="256">
        <v>0</v>
      </c>
      <c r="V39" s="256">
        <v>8.5</v>
      </c>
      <c r="W39" s="381">
        <v>8.5</v>
      </c>
      <c r="X39" s="382">
        <v>0</v>
      </c>
      <c r="Y39" s="383">
        <v>8.5</v>
      </c>
      <c r="Z39" s="381">
        <v>0</v>
      </c>
      <c r="AA39" s="382">
        <v>0</v>
      </c>
      <c r="AB39" s="383">
        <v>0</v>
      </c>
      <c r="AC39" s="256">
        <v>8.5</v>
      </c>
      <c r="AD39" s="381">
        <v>0</v>
      </c>
      <c r="AE39" s="382">
        <v>0</v>
      </c>
      <c r="AF39" s="383">
        <v>0</v>
      </c>
      <c r="AG39" s="184"/>
    </row>
    <row r="40" spans="1:33" s="183" customFormat="1" x14ac:dyDescent="0.25">
      <c r="A40" s="183">
        <f t="shared" si="0"/>
        <v>22</v>
      </c>
      <c r="B40" s="213" t="s">
        <v>303</v>
      </c>
      <c r="C40" s="131" t="s">
        <v>300</v>
      </c>
      <c r="D40" s="130"/>
      <c r="E40" s="423">
        <v>92.7</v>
      </c>
      <c r="F40" s="385">
        <v>65.5</v>
      </c>
      <c r="G40" s="385">
        <v>27.200000000000003</v>
      </c>
      <c r="H40" s="423">
        <v>2</v>
      </c>
      <c r="I40" s="421">
        <v>2</v>
      </c>
      <c r="J40" s="382">
        <v>1</v>
      </c>
      <c r="K40" s="383">
        <v>1</v>
      </c>
      <c r="L40" s="422">
        <v>0</v>
      </c>
      <c r="M40" s="382">
        <v>0</v>
      </c>
      <c r="N40" s="383">
        <v>0</v>
      </c>
      <c r="O40" s="423">
        <v>2</v>
      </c>
      <c r="P40" s="381">
        <v>0</v>
      </c>
      <c r="Q40" s="382">
        <v>0</v>
      </c>
      <c r="R40" s="383">
        <v>0</v>
      </c>
      <c r="S40" s="384">
        <v>23.36</v>
      </c>
      <c r="T40" s="256">
        <v>23.36</v>
      </c>
      <c r="U40" s="256">
        <v>0</v>
      </c>
      <c r="V40" s="256">
        <v>0</v>
      </c>
      <c r="W40" s="381">
        <v>0</v>
      </c>
      <c r="X40" s="382">
        <v>0</v>
      </c>
      <c r="Y40" s="383">
        <v>0</v>
      </c>
      <c r="Z40" s="381">
        <v>0</v>
      </c>
      <c r="AA40" s="382">
        <v>0</v>
      </c>
      <c r="AB40" s="383">
        <v>0</v>
      </c>
      <c r="AC40" s="256">
        <v>0</v>
      </c>
      <c r="AD40" s="381">
        <v>0</v>
      </c>
      <c r="AE40" s="382">
        <v>0</v>
      </c>
      <c r="AF40" s="383">
        <v>0</v>
      </c>
      <c r="AG40" s="184"/>
    </row>
    <row r="41" spans="1:33" s="183" customFormat="1" x14ac:dyDescent="0.25">
      <c r="A41" s="183">
        <f t="shared" si="0"/>
        <v>23</v>
      </c>
      <c r="B41" s="213" t="s">
        <v>302</v>
      </c>
      <c r="C41" s="131" t="s">
        <v>300</v>
      </c>
      <c r="D41" s="130"/>
      <c r="E41" s="423">
        <v>0</v>
      </c>
      <c r="F41" s="385">
        <v>0</v>
      </c>
      <c r="G41" s="385">
        <v>0</v>
      </c>
      <c r="H41" s="423">
        <v>0</v>
      </c>
      <c r="I41" s="421">
        <v>0</v>
      </c>
      <c r="J41" s="382">
        <v>0</v>
      </c>
      <c r="K41" s="383">
        <v>0</v>
      </c>
      <c r="L41" s="422">
        <v>0</v>
      </c>
      <c r="M41" s="382">
        <v>0</v>
      </c>
      <c r="N41" s="383">
        <v>0</v>
      </c>
      <c r="O41" s="423">
        <v>0</v>
      </c>
      <c r="P41" s="381">
        <v>0</v>
      </c>
      <c r="Q41" s="382">
        <v>0</v>
      </c>
      <c r="R41" s="383">
        <v>0</v>
      </c>
      <c r="S41" s="384">
        <v>0</v>
      </c>
      <c r="T41" s="256">
        <v>0</v>
      </c>
      <c r="U41" s="256">
        <v>0</v>
      </c>
      <c r="V41" s="256">
        <v>0</v>
      </c>
      <c r="W41" s="381">
        <v>0</v>
      </c>
      <c r="X41" s="382">
        <v>0</v>
      </c>
      <c r="Y41" s="383">
        <v>0</v>
      </c>
      <c r="Z41" s="381">
        <v>0</v>
      </c>
      <c r="AA41" s="382">
        <v>0</v>
      </c>
      <c r="AB41" s="383">
        <v>0</v>
      </c>
      <c r="AC41" s="256">
        <v>0</v>
      </c>
      <c r="AD41" s="381">
        <v>0</v>
      </c>
      <c r="AE41" s="382">
        <v>0</v>
      </c>
      <c r="AF41" s="383">
        <v>0</v>
      </c>
      <c r="AG41" s="184"/>
    </row>
    <row r="42" spans="1:33" s="183" customFormat="1" x14ac:dyDescent="0.25">
      <c r="A42" s="183">
        <f t="shared" si="0"/>
        <v>24</v>
      </c>
      <c r="B42" s="213" t="s">
        <v>301</v>
      </c>
      <c r="C42" s="131" t="s">
        <v>300</v>
      </c>
      <c r="D42" s="130"/>
      <c r="E42" s="423">
        <v>360.29999999999995</v>
      </c>
      <c r="F42" s="385">
        <v>301.39999999999998</v>
      </c>
      <c r="G42" s="385">
        <v>58.9</v>
      </c>
      <c r="H42" s="423">
        <v>15</v>
      </c>
      <c r="I42" s="421">
        <v>15</v>
      </c>
      <c r="J42" s="382">
        <v>7.5</v>
      </c>
      <c r="K42" s="383">
        <v>7.5</v>
      </c>
      <c r="L42" s="422">
        <v>0</v>
      </c>
      <c r="M42" s="382">
        <v>0</v>
      </c>
      <c r="N42" s="383">
        <v>0</v>
      </c>
      <c r="O42" s="423">
        <v>15</v>
      </c>
      <c r="P42" s="381">
        <v>0</v>
      </c>
      <c r="Q42" s="382">
        <v>0</v>
      </c>
      <c r="R42" s="383">
        <v>0</v>
      </c>
      <c r="S42" s="384">
        <v>66.44</v>
      </c>
      <c r="T42" s="256">
        <v>66.44</v>
      </c>
      <c r="U42" s="256">
        <v>0</v>
      </c>
      <c r="V42" s="256">
        <v>8.5</v>
      </c>
      <c r="W42" s="381">
        <v>8.5</v>
      </c>
      <c r="X42" s="382">
        <v>0</v>
      </c>
      <c r="Y42" s="383">
        <v>8.5</v>
      </c>
      <c r="Z42" s="381">
        <v>0</v>
      </c>
      <c r="AA42" s="382">
        <v>0</v>
      </c>
      <c r="AB42" s="383">
        <v>0</v>
      </c>
      <c r="AC42" s="256">
        <v>8.5</v>
      </c>
      <c r="AD42" s="381">
        <v>0</v>
      </c>
      <c r="AE42" s="382">
        <v>0</v>
      </c>
      <c r="AF42" s="383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299</v>
      </c>
      <c r="C43" s="131" t="s">
        <v>78</v>
      </c>
      <c r="D43" s="130" t="s">
        <v>298</v>
      </c>
      <c r="E43" s="256">
        <v>95607.210849730604</v>
      </c>
      <c r="F43" s="385">
        <v>88713.655799999993</v>
      </c>
      <c r="G43" s="385">
        <v>6893.5550497306058</v>
      </c>
      <c r="H43" s="256">
        <v>1677.1928189382511</v>
      </c>
      <c r="I43" s="415">
        <v>1677.1928189382511</v>
      </c>
      <c r="J43" s="382">
        <v>1176.5823549528814</v>
      </c>
      <c r="K43" s="383">
        <v>500.61046398536962</v>
      </c>
      <c r="L43" s="381">
        <v>0</v>
      </c>
      <c r="M43" s="382">
        <v>0</v>
      </c>
      <c r="N43" s="383">
        <v>0</v>
      </c>
      <c r="O43" s="256">
        <v>1677.1928189382511</v>
      </c>
      <c r="P43" s="381">
        <v>0</v>
      </c>
      <c r="Q43" s="382">
        <v>0</v>
      </c>
      <c r="R43" s="383">
        <v>0</v>
      </c>
      <c r="S43" s="384">
        <v>92176.835317892735</v>
      </c>
      <c r="T43" s="256">
        <v>27040.09942670997</v>
      </c>
      <c r="U43" s="256">
        <v>65136.735891182761</v>
      </c>
      <c r="V43" s="256">
        <v>1957.8536032739553</v>
      </c>
      <c r="W43" s="381">
        <v>1957.8536032739553</v>
      </c>
      <c r="X43" s="382">
        <v>0</v>
      </c>
      <c r="Y43" s="383">
        <v>1957.8536032739553</v>
      </c>
      <c r="Z43" s="381">
        <v>0</v>
      </c>
      <c r="AA43" s="382">
        <v>0</v>
      </c>
      <c r="AB43" s="383">
        <v>0</v>
      </c>
      <c r="AC43" s="256">
        <v>1957.8536032739553</v>
      </c>
      <c r="AD43" s="381">
        <v>0</v>
      </c>
      <c r="AE43" s="382">
        <v>0</v>
      </c>
      <c r="AF43" s="383">
        <v>0</v>
      </c>
      <c r="AG43" s="184"/>
    </row>
    <row r="44" spans="1:33" s="183" customFormat="1" x14ac:dyDescent="0.25">
      <c r="A44" s="183">
        <f t="shared" si="0"/>
        <v>26</v>
      </c>
      <c r="B44" s="213" t="s">
        <v>297</v>
      </c>
      <c r="C44" s="131" t="s">
        <v>78</v>
      </c>
      <c r="D44" s="130" t="s">
        <v>296</v>
      </c>
      <c r="E44" s="256">
        <v>347109.08661999891</v>
      </c>
      <c r="F44" s="385">
        <v>310434.31270000007</v>
      </c>
      <c r="G44" s="385">
        <v>36674.773919998828</v>
      </c>
      <c r="H44" s="256">
        <v>7581.8383004582101</v>
      </c>
      <c r="I44" s="415">
        <v>7581.8383004582101</v>
      </c>
      <c r="J44" s="382">
        <v>5151.251615828407</v>
      </c>
      <c r="K44" s="383">
        <v>2430.5866846298027</v>
      </c>
      <c r="L44" s="381">
        <v>0</v>
      </c>
      <c r="M44" s="382">
        <v>0</v>
      </c>
      <c r="N44" s="383">
        <v>0</v>
      </c>
      <c r="O44" s="256">
        <v>7581.8383004582101</v>
      </c>
      <c r="P44" s="381">
        <v>0</v>
      </c>
      <c r="Q44" s="382">
        <v>0</v>
      </c>
      <c r="R44" s="383">
        <v>0</v>
      </c>
      <c r="S44" s="384">
        <v>210148.66565983411</v>
      </c>
      <c r="T44" s="256">
        <v>57068.95310983411</v>
      </c>
      <c r="U44" s="256">
        <v>153079.71255</v>
      </c>
      <c r="V44" s="256">
        <v>5934.0072687826605</v>
      </c>
      <c r="W44" s="381">
        <v>5934.0072687826605</v>
      </c>
      <c r="X44" s="382">
        <v>0</v>
      </c>
      <c r="Y44" s="383">
        <v>5934.0072687826605</v>
      </c>
      <c r="Z44" s="381">
        <v>0</v>
      </c>
      <c r="AA44" s="382">
        <v>0</v>
      </c>
      <c r="AB44" s="383">
        <v>0</v>
      </c>
      <c r="AC44" s="256">
        <v>5934.0072687826605</v>
      </c>
      <c r="AD44" s="381">
        <v>0</v>
      </c>
      <c r="AE44" s="382">
        <v>0</v>
      </c>
      <c r="AF44" s="383">
        <v>0</v>
      </c>
      <c r="AG44" s="184"/>
    </row>
    <row r="45" spans="1:33" s="183" customFormat="1" ht="30" x14ac:dyDescent="0.25">
      <c r="A45" s="183">
        <f t="shared" si="0"/>
        <v>27</v>
      </c>
      <c r="B45" s="213" t="s">
        <v>295</v>
      </c>
      <c r="C45" s="212" t="s">
        <v>78</v>
      </c>
      <c r="D45" s="211" t="s">
        <v>294</v>
      </c>
      <c r="E45" s="257">
        <v>207575.63899985098</v>
      </c>
      <c r="F45" s="256">
        <v>195572.44743999999</v>
      </c>
      <c r="G45" s="256">
        <v>12003.191559850997</v>
      </c>
      <c r="H45" s="256">
        <v>387.17300669007295</v>
      </c>
      <c r="I45" s="424">
        <v>387.17300669007295</v>
      </c>
      <c r="J45" s="432">
        <v>284.41205097457095</v>
      </c>
      <c r="K45" s="433">
        <v>102.76095571550204</v>
      </c>
      <c r="L45" s="425">
        <v>0</v>
      </c>
      <c r="M45" s="432">
        <v>0</v>
      </c>
      <c r="N45" s="433">
        <v>0</v>
      </c>
      <c r="O45" s="256">
        <v>387.17300669007295</v>
      </c>
      <c r="P45" s="425">
        <v>0</v>
      </c>
      <c r="Q45" s="432">
        <v>0</v>
      </c>
      <c r="R45" s="433">
        <v>0</v>
      </c>
      <c r="S45" s="426">
        <v>268828.75964583136</v>
      </c>
      <c r="T45" s="256">
        <v>43335.183438831336</v>
      </c>
      <c r="U45" s="256">
        <v>225493.57620700003</v>
      </c>
      <c r="V45" s="256">
        <v>537.54969057965536</v>
      </c>
      <c r="W45" s="425">
        <v>537.54969057965536</v>
      </c>
      <c r="X45" s="432">
        <v>0</v>
      </c>
      <c r="Y45" s="433">
        <v>537.54969057965536</v>
      </c>
      <c r="Z45" s="425">
        <v>0</v>
      </c>
      <c r="AA45" s="432">
        <v>0</v>
      </c>
      <c r="AB45" s="433">
        <v>0</v>
      </c>
      <c r="AC45" s="256">
        <v>537.54969057965536</v>
      </c>
      <c r="AD45" s="425">
        <v>0</v>
      </c>
      <c r="AE45" s="432">
        <v>0</v>
      </c>
      <c r="AF45" s="433">
        <v>0</v>
      </c>
      <c r="AG45" s="184"/>
    </row>
    <row r="46" spans="1:33" s="183" customFormat="1" x14ac:dyDescent="0.25">
      <c r="A46" s="183">
        <f t="shared" si="0"/>
        <v>28</v>
      </c>
      <c r="B46" s="213" t="s">
        <v>293</v>
      </c>
      <c r="C46" s="131" t="s">
        <v>78</v>
      </c>
      <c r="D46" s="130" t="s">
        <v>292</v>
      </c>
      <c r="E46" s="256">
        <v>207575.63899985098</v>
      </c>
      <c r="F46" s="385">
        <v>195572.44743999999</v>
      </c>
      <c r="G46" s="385">
        <v>12003.191559850997</v>
      </c>
      <c r="H46" s="256">
        <v>387.17300669007295</v>
      </c>
      <c r="I46" s="415">
        <v>387.17300669007295</v>
      </c>
      <c r="J46" s="382">
        <v>284.41205097457095</v>
      </c>
      <c r="K46" s="383">
        <v>102.76095571550204</v>
      </c>
      <c r="L46" s="381">
        <v>0</v>
      </c>
      <c r="M46" s="382">
        <v>0</v>
      </c>
      <c r="N46" s="383">
        <v>0</v>
      </c>
      <c r="O46" s="256">
        <v>387.17300669007295</v>
      </c>
      <c r="P46" s="381">
        <v>0</v>
      </c>
      <c r="Q46" s="382">
        <v>0</v>
      </c>
      <c r="R46" s="383">
        <v>0</v>
      </c>
      <c r="S46" s="384">
        <v>268828.75964583136</v>
      </c>
      <c r="T46" s="256">
        <v>43335.183438831336</v>
      </c>
      <c r="U46" s="256">
        <v>225493.57620700003</v>
      </c>
      <c r="V46" s="256">
        <v>537.54969057965536</v>
      </c>
      <c r="W46" s="381">
        <v>537.54969057965536</v>
      </c>
      <c r="X46" s="382">
        <v>0</v>
      </c>
      <c r="Y46" s="383">
        <v>537.54969057965536</v>
      </c>
      <c r="Z46" s="381">
        <v>0</v>
      </c>
      <c r="AA46" s="382">
        <v>0</v>
      </c>
      <c r="AB46" s="383">
        <v>0</v>
      </c>
      <c r="AC46" s="256">
        <v>537.54969057965536</v>
      </c>
      <c r="AD46" s="381">
        <v>0</v>
      </c>
      <c r="AE46" s="382">
        <v>0</v>
      </c>
      <c r="AF46" s="383">
        <v>0</v>
      </c>
      <c r="AG46" s="184"/>
    </row>
    <row r="47" spans="1:33" s="183" customFormat="1" x14ac:dyDescent="0.25">
      <c r="A47" s="183">
        <f t="shared" si="0"/>
        <v>29</v>
      </c>
      <c r="B47" s="213" t="s">
        <v>291</v>
      </c>
      <c r="C47" s="131" t="s">
        <v>78</v>
      </c>
      <c r="D47" s="130" t="s">
        <v>290</v>
      </c>
      <c r="E47" s="256">
        <v>0</v>
      </c>
      <c r="F47" s="385">
        <v>0</v>
      </c>
      <c r="G47" s="385">
        <v>0</v>
      </c>
      <c r="H47" s="256">
        <v>0</v>
      </c>
      <c r="I47" s="415">
        <v>0</v>
      </c>
      <c r="J47" s="382">
        <v>0</v>
      </c>
      <c r="K47" s="383">
        <v>0</v>
      </c>
      <c r="L47" s="381">
        <v>0</v>
      </c>
      <c r="M47" s="382">
        <v>0</v>
      </c>
      <c r="N47" s="383">
        <v>0</v>
      </c>
      <c r="O47" s="256">
        <v>0</v>
      </c>
      <c r="P47" s="381">
        <v>0</v>
      </c>
      <c r="Q47" s="382">
        <v>0</v>
      </c>
      <c r="R47" s="383">
        <v>0</v>
      </c>
      <c r="S47" s="384">
        <v>0</v>
      </c>
      <c r="T47" s="256">
        <v>0</v>
      </c>
      <c r="U47" s="256">
        <v>0</v>
      </c>
      <c r="V47" s="256">
        <v>0</v>
      </c>
      <c r="W47" s="381">
        <v>0</v>
      </c>
      <c r="X47" s="382">
        <v>0</v>
      </c>
      <c r="Y47" s="383">
        <v>0</v>
      </c>
      <c r="Z47" s="381">
        <v>0</v>
      </c>
      <c r="AA47" s="382">
        <v>0</v>
      </c>
      <c r="AB47" s="383">
        <v>0</v>
      </c>
      <c r="AC47" s="256">
        <v>0</v>
      </c>
      <c r="AD47" s="381">
        <v>0</v>
      </c>
      <c r="AE47" s="382">
        <v>0</v>
      </c>
      <c r="AF47" s="383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289</v>
      </c>
      <c r="C48" s="131" t="s">
        <v>78</v>
      </c>
      <c r="D48" s="130" t="s">
        <v>288</v>
      </c>
      <c r="E48" s="256">
        <v>132890.00324000002</v>
      </c>
      <c r="F48" s="385">
        <v>122407.42824000001</v>
      </c>
      <c r="G48" s="385">
        <v>10482.575000000001</v>
      </c>
      <c r="H48" s="256">
        <v>1143.3999999999999</v>
      </c>
      <c r="I48" s="415">
        <v>1143.3999999999999</v>
      </c>
      <c r="J48" s="382">
        <v>797.15299999999991</v>
      </c>
      <c r="K48" s="383">
        <v>346.24700000000001</v>
      </c>
      <c r="L48" s="381">
        <v>0</v>
      </c>
      <c r="M48" s="382">
        <v>0</v>
      </c>
      <c r="N48" s="383">
        <v>0</v>
      </c>
      <c r="O48" s="256">
        <v>1143.3999999999999</v>
      </c>
      <c r="P48" s="381">
        <v>0</v>
      </c>
      <c r="Q48" s="382">
        <v>0</v>
      </c>
      <c r="R48" s="383">
        <v>0</v>
      </c>
      <c r="S48" s="384">
        <v>61088.78</v>
      </c>
      <c r="T48" s="256">
        <v>18073.507999999998</v>
      </c>
      <c r="U48" s="256">
        <v>43015.272000000004</v>
      </c>
      <c r="V48" s="256">
        <v>880.89499999999998</v>
      </c>
      <c r="W48" s="381">
        <v>880.89499999999998</v>
      </c>
      <c r="X48" s="382">
        <v>0</v>
      </c>
      <c r="Y48" s="383">
        <v>880.89499999999998</v>
      </c>
      <c r="Z48" s="381">
        <v>0</v>
      </c>
      <c r="AA48" s="382">
        <v>0</v>
      </c>
      <c r="AB48" s="383">
        <v>0</v>
      </c>
      <c r="AC48" s="256">
        <v>880.89499999999998</v>
      </c>
      <c r="AD48" s="381">
        <v>0</v>
      </c>
      <c r="AE48" s="382">
        <v>0</v>
      </c>
      <c r="AF48" s="383">
        <v>0</v>
      </c>
      <c r="AG48" s="184"/>
    </row>
    <row r="49" spans="1:33" s="183" customFormat="1" ht="45" x14ac:dyDescent="0.25">
      <c r="A49" s="183">
        <v>35</v>
      </c>
      <c r="B49" s="213" t="s">
        <v>287</v>
      </c>
      <c r="C49" s="131" t="s">
        <v>78</v>
      </c>
      <c r="D49" s="130" t="s">
        <v>286</v>
      </c>
      <c r="E49" s="256">
        <v>0</v>
      </c>
      <c r="F49" s="385">
        <v>0</v>
      </c>
      <c r="G49" s="385">
        <v>0</v>
      </c>
      <c r="H49" s="256">
        <v>0</v>
      </c>
      <c r="I49" s="415">
        <v>0</v>
      </c>
      <c r="J49" s="382">
        <v>0</v>
      </c>
      <c r="K49" s="383">
        <v>0</v>
      </c>
      <c r="L49" s="381">
        <v>0</v>
      </c>
      <c r="M49" s="382">
        <v>0</v>
      </c>
      <c r="N49" s="383">
        <v>0</v>
      </c>
      <c r="O49" s="256">
        <v>0</v>
      </c>
      <c r="P49" s="381">
        <v>0</v>
      </c>
      <c r="Q49" s="382">
        <v>0</v>
      </c>
      <c r="R49" s="383">
        <v>0</v>
      </c>
      <c r="S49" s="384">
        <v>0</v>
      </c>
      <c r="T49" s="256">
        <v>0</v>
      </c>
      <c r="U49" s="256">
        <v>0</v>
      </c>
      <c r="V49" s="256">
        <v>0</v>
      </c>
      <c r="W49" s="381">
        <v>0</v>
      </c>
      <c r="X49" s="382">
        <v>0</v>
      </c>
      <c r="Y49" s="383">
        <v>0</v>
      </c>
      <c r="Z49" s="381">
        <v>0</v>
      </c>
      <c r="AA49" s="382">
        <v>0</v>
      </c>
      <c r="AB49" s="383">
        <v>0</v>
      </c>
      <c r="AC49" s="256">
        <v>0</v>
      </c>
      <c r="AD49" s="381">
        <v>0</v>
      </c>
      <c r="AE49" s="382">
        <v>0</v>
      </c>
      <c r="AF49" s="383">
        <v>0</v>
      </c>
      <c r="AG49" s="184"/>
    </row>
    <row r="50" spans="1:33" s="183" customFormat="1" x14ac:dyDescent="0.25">
      <c r="A50" s="183">
        <v>36</v>
      </c>
      <c r="B50" s="213" t="s">
        <v>285</v>
      </c>
      <c r="C50" s="131" t="s">
        <v>78</v>
      </c>
      <c r="D50" s="130" t="s">
        <v>284</v>
      </c>
      <c r="E50" s="256">
        <v>72667.017197929366</v>
      </c>
      <c r="F50" s="385">
        <v>66326.331468000019</v>
      </c>
      <c r="G50" s="385">
        <v>6340.6857299293497</v>
      </c>
      <c r="H50" s="256">
        <v>1163.3640205612464</v>
      </c>
      <c r="I50" s="415">
        <v>1163.3640205612464</v>
      </c>
      <c r="J50" s="382">
        <v>849.72425798014342</v>
      </c>
      <c r="K50" s="383">
        <v>313.6397625811029</v>
      </c>
      <c r="L50" s="381">
        <v>0</v>
      </c>
      <c r="M50" s="382">
        <v>0</v>
      </c>
      <c r="N50" s="383">
        <v>0</v>
      </c>
      <c r="O50" s="256">
        <v>1163.3640205612464</v>
      </c>
      <c r="P50" s="381">
        <v>0</v>
      </c>
      <c r="Q50" s="382">
        <v>0</v>
      </c>
      <c r="R50" s="383">
        <v>0</v>
      </c>
      <c r="S50" s="384">
        <v>64287.051540225933</v>
      </c>
      <c r="T50" s="256">
        <v>29602.290877225805</v>
      </c>
      <c r="U50" s="256">
        <v>34684.760663000132</v>
      </c>
      <c r="V50" s="256">
        <v>1052.8660127095118</v>
      </c>
      <c r="W50" s="381">
        <v>1052.8660127095118</v>
      </c>
      <c r="X50" s="382">
        <v>0</v>
      </c>
      <c r="Y50" s="383">
        <v>1052.8660127095118</v>
      </c>
      <c r="Z50" s="381">
        <v>0</v>
      </c>
      <c r="AA50" s="382">
        <v>0</v>
      </c>
      <c r="AB50" s="383">
        <v>0</v>
      </c>
      <c r="AC50" s="256">
        <v>1052.8660127095118</v>
      </c>
      <c r="AD50" s="381">
        <v>0</v>
      </c>
      <c r="AE50" s="382">
        <v>0</v>
      </c>
      <c r="AF50" s="383">
        <v>0</v>
      </c>
      <c r="AG50" s="311" t="s">
        <v>283</v>
      </c>
    </row>
    <row r="51" spans="1:33" s="183" customFormat="1" ht="15" customHeight="1" outlineLevel="1" x14ac:dyDescent="0.25">
      <c r="A51" s="183">
        <v>37</v>
      </c>
      <c r="B51" s="213" t="s">
        <v>282</v>
      </c>
      <c r="C51" s="131" t="s">
        <v>78</v>
      </c>
      <c r="D51" s="130"/>
      <c r="E51" s="256">
        <v>44839.104559999992</v>
      </c>
      <c r="F51" s="385">
        <v>40140.872059999994</v>
      </c>
      <c r="G51" s="385">
        <v>4698.2325000000001</v>
      </c>
      <c r="H51" s="256">
        <v>520.82578000000001</v>
      </c>
      <c r="I51" s="415">
        <v>520.82578000000001</v>
      </c>
      <c r="J51" s="382">
        <v>391.26465999999999</v>
      </c>
      <c r="K51" s="383">
        <v>129.56111999999999</v>
      </c>
      <c r="L51" s="381">
        <v>0</v>
      </c>
      <c r="M51" s="382">
        <v>0</v>
      </c>
      <c r="N51" s="383">
        <v>0</v>
      </c>
      <c r="O51" s="256">
        <v>520.82578000000001</v>
      </c>
      <c r="P51" s="381">
        <v>0</v>
      </c>
      <c r="Q51" s="382">
        <v>0</v>
      </c>
      <c r="R51" s="383">
        <v>0</v>
      </c>
      <c r="S51" s="384">
        <v>48136.377210000006</v>
      </c>
      <c r="T51" s="256">
        <v>23693.098149999998</v>
      </c>
      <c r="U51" s="256">
        <v>24443.279060000004</v>
      </c>
      <c r="V51" s="256">
        <v>676.19413999999983</v>
      </c>
      <c r="W51" s="381">
        <v>676.19413999999983</v>
      </c>
      <c r="X51" s="382">
        <v>0</v>
      </c>
      <c r="Y51" s="383">
        <v>676.19413999999983</v>
      </c>
      <c r="Z51" s="381">
        <v>0</v>
      </c>
      <c r="AA51" s="382">
        <v>0</v>
      </c>
      <c r="AB51" s="383">
        <v>0</v>
      </c>
      <c r="AC51" s="256">
        <v>676.19413999999983</v>
      </c>
      <c r="AD51" s="381">
        <v>0</v>
      </c>
      <c r="AE51" s="382">
        <v>0</v>
      </c>
      <c r="AF51" s="383">
        <v>0</v>
      </c>
      <c r="AG51" s="312"/>
    </row>
    <row r="52" spans="1:33" s="183" customFormat="1" ht="15" customHeight="1" outlineLevel="1" x14ac:dyDescent="0.25">
      <c r="A52" s="183">
        <v>45</v>
      </c>
      <c r="B52" s="213" t="s">
        <v>281</v>
      </c>
      <c r="C52" s="131" t="s">
        <v>78</v>
      </c>
      <c r="D52" s="130"/>
      <c r="E52" s="256">
        <v>0</v>
      </c>
      <c r="F52" s="385">
        <v>0</v>
      </c>
      <c r="G52" s="385">
        <v>0</v>
      </c>
      <c r="H52" s="256">
        <v>0</v>
      </c>
      <c r="I52" s="415">
        <v>0</v>
      </c>
      <c r="J52" s="382">
        <v>0</v>
      </c>
      <c r="K52" s="383">
        <v>0</v>
      </c>
      <c r="L52" s="381">
        <v>0</v>
      </c>
      <c r="M52" s="382">
        <v>0</v>
      </c>
      <c r="N52" s="383">
        <v>0</v>
      </c>
      <c r="O52" s="256">
        <v>0</v>
      </c>
      <c r="P52" s="381">
        <v>0</v>
      </c>
      <c r="Q52" s="382">
        <v>0</v>
      </c>
      <c r="R52" s="383">
        <v>0</v>
      </c>
      <c r="S52" s="384">
        <v>15</v>
      </c>
      <c r="T52" s="256">
        <v>0</v>
      </c>
      <c r="U52" s="256">
        <v>15</v>
      </c>
      <c r="V52" s="256">
        <v>0</v>
      </c>
      <c r="W52" s="381">
        <v>0</v>
      </c>
      <c r="X52" s="382">
        <v>0</v>
      </c>
      <c r="Y52" s="383">
        <v>0</v>
      </c>
      <c r="Z52" s="381">
        <v>0</v>
      </c>
      <c r="AA52" s="382">
        <v>0</v>
      </c>
      <c r="AB52" s="383">
        <v>0</v>
      </c>
      <c r="AC52" s="256">
        <v>0</v>
      </c>
      <c r="AD52" s="381">
        <v>0</v>
      </c>
      <c r="AE52" s="382">
        <v>0</v>
      </c>
      <c r="AF52" s="383">
        <v>0</v>
      </c>
      <c r="AG52" s="312"/>
    </row>
    <row r="53" spans="1:33" s="183" customFormat="1" ht="15" customHeight="1" outlineLevel="1" x14ac:dyDescent="0.25">
      <c r="A53" s="183">
        <v>46</v>
      </c>
      <c r="B53" s="213" t="s">
        <v>280</v>
      </c>
      <c r="C53" s="131" t="s">
        <v>78</v>
      </c>
      <c r="D53" s="130"/>
      <c r="E53" s="256">
        <v>6822.9561999999996</v>
      </c>
      <c r="F53" s="385">
        <v>6695.8823999999995</v>
      </c>
      <c r="G53" s="385">
        <v>127.07380000000001</v>
      </c>
      <c r="H53" s="256">
        <v>153.01439999999999</v>
      </c>
      <c r="I53" s="415">
        <v>153.01439999999999</v>
      </c>
      <c r="J53" s="382">
        <v>114.7608</v>
      </c>
      <c r="K53" s="383">
        <v>38.253599999999999</v>
      </c>
      <c r="L53" s="381">
        <v>0</v>
      </c>
      <c r="M53" s="382">
        <v>0</v>
      </c>
      <c r="N53" s="383">
        <v>0</v>
      </c>
      <c r="O53" s="256">
        <v>153.01439999999999</v>
      </c>
      <c r="P53" s="381">
        <v>0</v>
      </c>
      <c r="Q53" s="382">
        <v>0</v>
      </c>
      <c r="R53" s="383">
        <v>0</v>
      </c>
      <c r="S53" s="384">
        <v>12920.035087842025</v>
      </c>
      <c r="T53" s="256">
        <v>4055.2637678420306</v>
      </c>
      <c r="U53" s="256">
        <v>8864.7713199999944</v>
      </c>
      <c r="V53" s="256">
        <v>300.7891118503839</v>
      </c>
      <c r="W53" s="381">
        <v>300.7891118503839</v>
      </c>
      <c r="X53" s="382">
        <v>0</v>
      </c>
      <c r="Y53" s="383">
        <v>300.7891118503839</v>
      </c>
      <c r="Z53" s="381">
        <v>0</v>
      </c>
      <c r="AA53" s="382">
        <v>0</v>
      </c>
      <c r="AB53" s="383">
        <v>0</v>
      </c>
      <c r="AC53" s="256">
        <v>300.7891118503839</v>
      </c>
      <c r="AD53" s="381">
        <v>0</v>
      </c>
      <c r="AE53" s="382">
        <v>0</v>
      </c>
      <c r="AF53" s="383">
        <v>0</v>
      </c>
      <c r="AG53" s="312"/>
    </row>
    <row r="54" spans="1:33" s="183" customFormat="1" ht="30" customHeight="1" outlineLevel="1" x14ac:dyDescent="0.25">
      <c r="A54" s="183">
        <v>52</v>
      </c>
      <c r="B54" s="213" t="s">
        <v>279</v>
      </c>
      <c r="C54" s="131" t="s">
        <v>78</v>
      </c>
      <c r="D54" s="130"/>
      <c r="E54" s="256">
        <v>4936.2570400000004</v>
      </c>
      <c r="F54" s="385">
        <v>4252.6187200000004</v>
      </c>
      <c r="G54" s="385">
        <v>683.63831999999991</v>
      </c>
      <c r="H54" s="256">
        <v>288.13161000000002</v>
      </c>
      <c r="I54" s="415">
        <v>288.13161000000002</v>
      </c>
      <c r="J54" s="382">
        <v>191.03048999999999</v>
      </c>
      <c r="K54" s="383">
        <v>97.101120000000009</v>
      </c>
      <c r="L54" s="381">
        <v>0</v>
      </c>
      <c r="M54" s="382">
        <v>0</v>
      </c>
      <c r="N54" s="383">
        <v>0</v>
      </c>
      <c r="O54" s="256">
        <v>288.13161000000002</v>
      </c>
      <c r="P54" s="381">
        <v>0</v>
      </c>
      <c r="Q54" s="382">
        <v>0</v>
      </c>
      <c r="R54" s="383">
        <v>0</v>
      </c>
      <c r="S54" s="384">
        <v>1158.1999999999998</v>
      </c>
      <c r="T54" s="256">
        <v>0</v>
      </c>
      <c r="U54" s="256">
        <v>1158.1999999999998</v>
      </c>
      <c r="V54" s="256">
        <v>0</v>
      </c>
      <c r="W54" s="381">
        <v>0</v>
      </c>
      <c r="X54" s="382">
        <v>0</v>
      </c>
      <c r="Y54" s="383">
        <v>0</v>
      </c>
      <c r="Z54" s="381">
        <v>0</v>
      </c>
      <c r="AA54" s="382">
        <v>0</v>
      </c>
      <c r="AB54" s="383">
        <v>0</v>
      </c>
      <c r="AC54" s="256">
        <v>0</v>
      </c>
      <c r="AD54" s="381">
        <v>0</v>
      </c>
      <c r="AE54" s="382">
        <v>0</v>
      </c>
      <c r="AF54" s="383">
        <v>0</v>
      </c>
      <c r="AG54" s="312"/>
    </row>
    <row r="55" spans="1:33" s="183" customFormat="1" ht="15" customHeight="1" outlineLevel="1" x14ac:dyDescent="0.25">
      <c r="A55" s="183">
        <v>58</v>
      </c>
      <c r="B55" s="213" t="s">
        <v>278</v>
      </c>
      <c r="C55" s="131" t="s">
        <v>78</v>
      </c>
      <c r="D55" s="130"/>
      <c r="E55" s="256">
        <v>129.52339000000001</v>
      </c>
      <c r="F55" s="385">
        <v>129.52339000000001</v>
      </c>
      <c r="G55" s="385">
        <v>0</v>
      </c>
      <c r="H55" s="256">
        <v>0</v>
      </c>
      <c r="I55" s="415">
        <v>0</v>
      </c>
      <c r="J55" s="382">
        <v>0</v>
      </c>
      <c r="K55" s="383">
        <v>0</v>
      </c>
      <c r="L55" s="381">
        <v>0</v>
      </c>
      <c r="M55" s="382">
        <v>0</v>
      </c>
      <c r="N55" s="383">
        <v>0</v>
      </c>
      <c r="O55" s="256">
        <v>0</v>
      </c>
      <c r="P55" s="381">
        <v>0</v>
      </c>
      <c r="Q55" s="382">
        <v>0</v>
      </c>
      <c r="R55" s="383">
        <v>0</v>
      </c>
      <c r="S55" s="384">
        <v>779.94803046394327</v>
      </c>
      <c r="T55" s="256">
        <v>536.37754046394321</v>
      </c>
      <c r="U55" s="256">
        <v>243.57049000000001</v>
      </c>
      <c r="V55" s="256">
        <v>35.652981269979918</v>
      </c>
      <c r="W55" s="381">
        <v>35.652981269979918</v>
      </c>
      <c r="X55" s="382">
        <v>0</v>
      </c>
      <c r="Y55" s="383">
        <v>35.652981269979918</v>
      </c>
      <c r="Z55" s="381">
        <v>0</v>
      </c>
      <c r="AA55" s="382">
        <v>0</v>
      </c>
      <c r="AB55" s="383">
        <v>0</v>
      </c>
      <c r="AC55" s="256">
        <v>35.652981269979918</v>
      </c>
      <c r="AD55" s="381">
        <v>0</v>
      </c>
      <c r="AE55" s="382">
        <v>0</v>
      </c>
      <c r="AF55" s="383">
        <v>0</v>
      </c>
      <c r="AG55" s="312"/>
    </row>
    <row r="56" spans="1:33" s="183" customFormat="1" ht="15" customHeight="1" outlineLevel="1" x14ac:dyDescent="0.25">
      <c r="A56" s="183">
        <v>59</v>
      </c>
      <c r="B56" s="213" t="s">
        <v>277</v>
      </c>
      <c r="C56" s="131" t="s">
        <v>78</v>
      </c>
      <c r="D56" s="130"/>
      <c r="E56" s="256">
        <v>1170.1607799999999</v>
      </c>
      <c r="F56" s="385">
        <v>1170.1607799999999</v>
      </c>
      <c r="G56" s="385">
        <v>0</v>
      </c>
      <c r="H56" s="256">
        <v>0</v>
      </c>
      <c r="I56" s="415">
        <v>0</v>
      </c>
      <c r="J56" s="382">
        <v>0</v>
      </c>
      <c r="K56" s="383">
        <v>0</v>
      </c>
      <c r="L56" s="381">
        <v>0</v>
      </c>
      <c r="M56" s="382">
        <v>0</v>
      </c>
      <c r="N56" s="383">
        <v>0</v>
      </c>
      <c r="O56" s="256">
        <v>0</v>
      </c>
      <c r="P56" s="381">
        <v>0</v>
      </c>
      <c r="Q56" s="382">
        <v>0</v>
      </c>
      <c r="R56" s="383">
        <v>0</v>
      </c>
      <c r="S56" s="384">
        <v>795.44453760724082</v>
      </c>
      <c r="T56" s="256">
        <v>271.33606760724075</v>
      </c>
      <c r="U56" s="256">
        <v>524.10847000000001</v>
      </c>
      <c r="V56" s="256">
        <v>10.865694829514098</v>
      </c>
      <c r="W56" s="381">
        <v>10.865694829514098</v>
      </c>
      <c r="X56" s="382">
        <v>0</v>
      </c>
      <c r="Y56" s="383">
        <v>10.865694829514098</v>
      </c>
      <c r="Z56" s="381">
        <v>0</v>
      </c>
      <c r="AA56" s="382">
        <v>0</v>
      </c>
      <c r="AB56" s="383">
        <v>0</v>
      </c>
      <c r="AC56" s="256">
        <v>10.865694829514098</v>
      </c>
      <c r="AD56" s="381">
        <v>0</v>
      </c>
      <c r="AE56" s="382">
        <v>0</v>
      </c>
      <c r="AF56" s="383">
        <v>0</v>
      </c>
      <c r="AG56" s="312"/>
    </row>
    <row r="57" spans="1:33" s="183" customFormat="1" ht="15" customHeight="1" outlineLevel="1" x14ac:dyDescent="0.25">
      <c r="A57" s="183">
        <v>60</v>
      </c>
      <c r="B57" s="213" t="s">
        <v>276</v>
      </c>
      <c r="C57" s="131" t="s">
        <v>78</v>
      </c>
      <c r="D57" s="130"/>
      <c r="E57" s="256">
        <v>889.52055800000005</v>
      </c>
      <c r="F57" s="385">
        <v>860.7388380000001</v>
      </c>
      <c r="G57" s="385">
        <v>28.78172</v>
      </c>
      <c r="H57" s="256">
        <v>0</v>
      </c>
      <c r="I57" s="415">
        <v>0</v>
      </c>
      <c r="J57" s="382">
        <v>0</v>
      </c>
      <c r="K57" s="383">
        <v>0</v>
      </c>
      <c r="L57" s="381">
        <v>0</v>
      </c>
      <c r="M57" s="382">
        <v>0</v>
      </c>
      <c r="N57" s="383">
        <v>0</v>
      </c>
      <c r="O57" s="256">
        <v>0</v>
      </c>
      <c r="P57" s="381">
        <v>0</v>
      </c>
      <c r="Q57" s="382">
        <v>0</v>
      </c>
      <c r="R57" s="383">
        <v>0</v>
      </c>
      <c r="S57" s="384">
        <v>0</v>
      </c>
      <c r="T57" s="256">
        <v>0</v>
      </c>
      <c r="U57" s="256">
        <v>0</v>
      </c>
      <c r="V57" s="256">
        <v>0</v>
      </c>
      <c r="W57" s="381">
        <v>0</v>
      </c>
      <c r="X57" s="382">
        <v>0</v>
      </c>
      <c r="Y57" s="383">
        <v>0</v>
      </c>
      <c r="Z57" s="381">
        <v>0</v>
      </c>
      <c r="AA57" s="382">
        <v>0</v>
      </c>
      <c r="AB57" s="383">
        <v>0</v>
      </c>
      <c r="AC57" s="256">
        <v>0</v>
      </c>
      <c r="AD57" s="381">
        <v>0</v>
      </c>
      <c r="AE57" s="382">
        <v>0</v>
      </c>
      <c r="AF57" s="383">
        <v>0</v>
      </c>
      <c r="AG57" s="312"/>
    </row>
    <row r="58" spans="1:33" s="183" customFormat="1" ht="30" customHeight="1" outlineLevel="1" x14ac:dyDescent="0.25">
      <c r="A58" s="183">
        <v>61</v>
      </c>
      <c r="B58" s="213" t="s">
        <v>275</v>
      </c>
      <c r="C58" s="131" t="s">
        <v>78</v>
      </c>
      <c r="D58" s="130"/>
      <c r="E58" s="256">
        <v>0</v>
      </c>
      <c r="F58" s="385">
        <v>0</v>
      </c>
      <c r="G58" s="385">
        <v>0</v>
      </c>
      <c r="H58" s="256">
        <v>0</v>
      </c>
      <c r="I58" s="415">
        <v>0</v>
      </c>
      <c r="J58" s="382">
        <v>0</v>
      </c>
      <c r="K58" s="383">
        <v>0</v>
      </c>
      <c r="L58" s="381">
        <v>0</v>
      </c>
      <c r="M58" s="382">
        <v>0</v>
      </c>
      <c r="N58" s="383">
        <v>0</v>
      </c>
      <c r="O58" s="256">
        <v>0</v>
      </c>
      <c r="P58" s="381">
        <v>0</v>
      </c>
      <c r="Q58" s="382">
        <v>0</v>
      </c>
      <c r="R58" s="383">
        <v>0</v>
      </c>
      <c r="S58" s="384">
        <v>0</v>
      </c>
      <c r="T58" s="256">
        <v>0</v>
      </c>
      <c r="U58" s="256">
        <v>0</v>
      </c>
      <c r="V58" s="256">
        <v>0</v>
      </c>
      <c r="W58" s="381">
        <v>0</v>
      </c>
      <c r="X58" s="382">
        <v>0</v>
      </c>
      <c r="Y58" s="383">
        <v>0</v>
      </c>
      <c r="Z58" s="381">
        <v>0</v>
      </c>
      <c r="AA58" s="382">
        <v>0</v>
      </c>
      <c r="AB58" s="383">
        <v>0</v>
      </c>
      <c r="AC58" s="256">
        <v>0</v>
      </c>
      <c r="AD58" s="381">
        <v>0</v>
      </c>
      <c r="AE58" s="382">
        <v>0</v>
      </c>
      <c r="AF58" s="383">
        <v>0</v>
      </c>
      <c r="AG58" s="312"/>
    </row>
    <row r="59" spans="1:33" s="183" customFormat="1" ht="45" customHeight="1" outlineLevel="1" x14ac:dyDescent="0.25">
      <c r="A59" s="183">
        <v>62</v>
      </c>
      <c r="B59" s="213" t="s">
        <v>274</v>
      </c>
      <c r="C59" s="131" t="s">
        <v>78</v>
      </c>
      <c r="D59" s="130"/>
      <c r="E59" s="256">
        <v>0</v>
      </c>
      <c r="F59" s="385">
        <v>0</v>
      </c>
      <c r="G59" s="385">
        <v>0</v>
      </c>
      <c r="H59" s="256">
        <v>0</v>
      </c>
      <c r="I59" s="415">
        <v>0</v>
      </c>
      <c r="J59" s="382">
        <v>0</v>
      </c>
      <c r="K59" s="383">
        <v>0</v>
      </c>
      <c r="L59" s="381">
        <v>0</v>
      </c>
      <c r="M59" s="382">
        <v>0</v>
      </c>
      <c r="N59" s="383">
        <v>0</v>
      </c>
      <c r="O59" s="256">
        <v>0</v>
      </c>
      <c r="P59" s="381">
        <v>0</v>
      </c>
      <c r="Q59" s="382">
        <v>0</v>
      </c>
      <c r="R59" s="383">
        <v>0</v>
      </c>
      <c r="S59" s="384">
        <v>0</v>
      </c>
      <c r="T59" s="256">
        <v>0</v>
      </c>
      <c r="U59" s="256">
        <v>0</v>
      </c>
      <c r="V59" s="256">
        <v>0</v>
      </c>
      <c r="W59" s="381">
        <v>0</v>
      </c>
      <c r="X59" s="382">
        <v>0</v>
      </c>
      <c r="Y59" s="383">
        <v>0</v>
      </c>
      <c r="Z59" s="381">
        <v>0</v>
      </c>
      <c r="AA59" s="382">
        <v>0</v>
      </c>
      <c r="AB59" s="383">
        <v>0</v>
      </c>
      <c r="AC59" s="256">
        <v>0</v>
      </c>
      <c r="AD59" s="381">
        <v>0</v>
      </c>
      <c r="AE59" s="382">
        <v>0</v>
      </c>
      <c r="AF59" s="383">
        <v>0</v>
      </c>
      <c r="AG59" s="312"/>
    </row>
    <row r="60" spans="1:33" s="183" customFormat="1" ht="15" customHeight="1" outlineLevel="1" x14ac:dyDescent="0.25">
      <c r="A60" s="183">
        <v>63</v>
      </c>
      <c r="B60" s="213" t="s">
        <v>273</v>
      </c>
      <c r="C60" s="131" t="s">
        <v>78</v>
      </c>
      <c r="D60" s="130"/>
      <c r="E60" s="256">
        <v>2484.5924799999993</v>
      </c>
      <c r="F60" s="385">
        <v>2461.8401899999994</v>
      </c>
      <c r="G60" s="385">
        <v>22.752290000000002</v>
      </c>
      <c r="H60" s="256">
        <v>0</v>
      </c>
      <c r="I60" s="415">
        <v>0</v>
      </c>
      <c r="J60" s="382">
        <v>0</v>
      </c>
      <c r="K60" s="383">
        <v>0</v>
      </c>
      <c r="L60" s="381">
        <v>0</v>
      </c>
      <c r="M60" s="382">
        <v>0</v>
      </c>
      <c r="N60" s="383">
        <v>0</v>
      </c>
      <c r="O60" s="256">
        <v>0</v>
      </c>
      <c r="P60" s="381">
        <v>0</v>
      </c>
      <c r="Q60" s="382">
        <v>0</v>
      </c>
      <c r="R60" s="383">
        <v>0</v>
      </c>
      <c r="S60" s="384">
        <v>7049.4883700000009</v>
      </c>
      <c r="T60" s="256">
        <v>430.15130000000005</v>
      </c>
      <c r="U60" s="256">
        <v>6619.3370700000005</v>
      </c>
      <c r="V60" s="256">
        <v>0</v>
      </c>
      <c r="W60" s="381">
        <v>0</v>
      </c>
      <c r="X60" s="382">
        <v>0</v>
      </c>
      <c r="Y60" s="383">
        <v>0</v>
      </c>
      <c r="Z60" s="381">
        <v>0</v>
      </c>
      <c r="AA60" s="382">
        <v>0</v>
      </c>
      <c r="AB60" s="383">
        <v>0</v>
      </c>
      <c r="AC60" s="256">
        <v>0</v>
      </c>
      <c r="AD60" s="381">
        <v>0</v>
      </c>
      <c r="AE60" s="382">
        <v>0</v>
      </c>
      <c r="AF60" s="383">
        <v>0</v>
      </c>
      <c r="AG60" s="312"/>
    </row>
    <row r="61" spans="1:33" s="183" customFormat="1" ht="15" customHeight="1" outlineLevel="1" x14ac:dyDescent="0.25">
      <c r="A61" s="183">
        <v>66</v>
      </c>
      <c r="B61" s="213" t="s">
        <v>339</v>
      </c>
      <c r="C61" s="131" t="s">
        <v>78</v>
      </c>
      <c r="D61" s="130"/>
      <c r="E61" s="256">
        <v>11394.902189929369</v>
      </c>
      <c r="F61" s="385">
        <v>10614.695090000019</v>
      </c>
      <c r="G61" s="385">
        <v>780.20709992934985</v>
      </c>
      <c r="H61" s="256">
        <v>201.39223056124632</v>
      </c>
      <c r="I61" s="415">
        <v>201.39223056124632</v>
      </c>
      <c r="J61" s="382">
        <v>152.66830798014345</v>
      </c>
      <c r="K61" s="383">
        <v>48.723922581102876</v>
      </c>
      <c r="L61" s="381">
        <v>0</v>
      </c>
      <c r="M61" s="382">
        <v>0</v>
      </c>
      <c r="N61" s="383">
        <v>0</v>
      </c>
      <c r="O61" s="256">
        <v>201.39223056124632</v>
      </c>
      <c r="P61" s="381">
        <v>0</v>
      </c>
      <c r="Q61" s="382">
        <v>0</v>
      </c>
      <c r="R61" s="383">
        <v>0</v>
      </c>
      <c r="S61" s="384">
        <v>-6567.4416956872728</v>
      </c>
      <c r="T61" s="256">
        <v>616.0640513125918</v>
      </c>
      <c r="U61" s="256">
        <v>-7183.5057469998646</v>
      </c>
      <c r="V61" s="256">
        <v>29.36408475963384</v>
      </c>
      <c r="W61" s="381">
        <v>29.36408475963384</v>
      </c>
      <c r="X61" s="382">
        <v>0</v>
      </c>
      <c r="Y61" s="383">
        <v>29.36408475963384</v>
      </c>
      <c r="Z61" s="381">
        <v>0</v>
      </c>
      <c r="AA61" s="382">
        <v>0</v>
      </c>
      <c r="AB61" s="383">
        <v>0</v>
      </c>
      <c r="AC61" s="256">
        <v>29.36408475963384</v>
      </c>
      <c r="AD61" s="381">
        <v>0</v>
      </c>
      <c r="AE61" s="382">
        <v>0</v>
      </c>
      <c r="AF61" s="383">
        <v>0</v>
      </c>
      <c r="AG61" s="313"/>
    </row>
    <row r="62" spans="1:33" s="182" customFormat="1" ht="42.75" x14ac:dyDescent="0.2">
      <c r="A62" s="182">
        <f t="shared" ref="A62:A83" si="1">A61+1</f>
        <v>67</v>
      </c>
      <c r="B62" s="218" t="s">
        <v>272</v>
      </c>
      <c r="C62" s="215" t="s">
        <v>78</v>
      </c>
      <c r="D62" s="217" t="s">
        <v>271</v>
      </c>
      <c r="E62" s="395">
        <v>16203.812469977525</v>
      </c>
      <c r="F62" s="431">
        <v>15724.136860000001</v>
      </c>
      <c r="G62" s="431">
        <v>479.67560997752474</v>
      </c>
      <c r="H62" s="380">
        <v>260.20033820223705</v>
      </c>
      <c r="I62" s="427">
        <v>260.20033820223705</v>
      </c>
      <c r="J62" s="428">
        <v>209.22765783134429</v>
      </c>
      <c r="K62" s="429">
        <v>50.972680370892782</v>
      </c>
      <c r="L62" s="389">
        <v>0</v>
      </c>
      <c r="M62" s="428">
        <v>0</v>
      </c>
      <c r="N62" s="429">
        <v>0</v>
      </c>
      <c r="O62" s="380">
        <v>260.20033820223705</v>
      </c>
      <c r="P62" s="389">
        <v>0</v>
      </c>
      <c r="Q62" s="428">
        <v>0</v>
      </c>
      <c r="R62" s="429">
        <v>0</v>
      </c>
      <c r="S62" s="430">
        <v>1363256.1910514229</v>
      </c>
      <c r="T62" s="380">
        <v>484084.54842413089</v>
      </c>
      <c r="U62" s="380">
        <v>879171.64262729196</v>
      </c>
      <c r="V62" s="380">
        <v>257.89929558965338</v>
      </c>
      <c r="W62" s="389">
        <v>257.89929558965338</v>
      </c>
      <c r="X62" s="428">
        <v>0</v>
      </c>
      <c r="Y62" s="429">
        <v>257.89929558965338</v>
      </c>
      <c r="Z62" s="389">
        <v>0</v>
      </c>
      <c r="AA62" s="428">
        <v>0</v>
      </c>
      <c r="AB62" s="429">
        <v>0</v>
      </c>
      <c r="AC62" s="380">
        <v>257.89929558965338</v>
      </c>
      <c r="AD62" s="389">
        <v>0</v>
      </c>
      <c r="AE62" s="428">
        <v>0</v>
      </c>
      <c r="AF62" s="429">
        <v>0</v>
      </c>
      <c r="AG62" s="138"/>
    </row>
    <row r="63" spans="1:33" s="183" customFormat="1" ht="30" x14ac:dyDescent="0.25">
      <c r="A63" s="183">
        <f t="shared" si="1"/>
        <v>68</v>
      </c>
      <c r="B63" s="213" t="s">
        <v>270</v>
      </c>
      <c r="C63" s="212" t="s">
        <v>78</v>
      </c>
      <c r="D63" s="211" t="s">
        <v>269</v>
      </c>
      <c r="E63" s="257">
        <v>0</v>
      </c>
      <c r="F63" s="385">
        <v>0</v>
      </c>
      <c r="G63" s="385">
        <v>0</v>
      </c>
      <c r="H63" s="256">
        <v>0</v>
      </c>
      <c r="I63" s="424">
        <v>0</v>
      </c>
      <c r="J63" s="382">
        <v>0</v>
      </c>
      <c r="K63" s="383">
        <v>0</v>
      </c>
      <c r="L63" s="425">
        <v>0</v>
      </c>
      <c r="M63" s="382">
        <v>0</v>
      </c>
      <c r="N63" s="383">
        <v>0</v>
      </c>
      <c r="O63" s="256">
        <v>0</v>
      </c>
      <c r="P63" s="425">
        <v>0</v>
      </c>
      <c r="Q63" s="382">
        <v>0</v>
      </c>
      <c r="R63" s="383">
        <v>0</v>
      </c>
      <c r="S63" s="426">
        <v>0</v>
      </c>
      <c r="T63" s="256">
        <v>0</v>
      </c>
      <c r="U63" s="256">
        <v>0</v>
      </c>
      <c r="V63" s="256">
        <v>0</v>
      </c>
      <c r="W63" s="425">
        <v>0</v>
      </c>
      <c r="X63" s="382">
        <v>0</v>
      </c>
      <c r="Y63" s="383">
        <v>0</v>
      </c>
      <c r="Z63" s="425">
        <v>0</v>
      </c>
      <c r="AA63" s="382">
        <v>0</v>
      </c>
      <c r="AB63" s="383">
        <v>0</v>
      </c>
      <c r="AC63" s="256">
        <v>0</v>
      </c>
      <c r="AD63" s="425">
        <v>0</v>
      </c>
      <c r="AE63" s="382">
        <v>0</v>
      </c>
      <c r="AF63" s="383">
        <v>0</v>
      </c>
      <c r="AG63" s="184"/>
    </row>
    <row r="64" spans="1:33" s="183" customFormat="1" x14ac:dyDescent="0.25">
      <c r="A64" s="183">
        <f t="shared" si="1"/>
        <v>69</v>
      </c>
      <c r="B64" s="213" t="s">
        <v>268</v>
      </c>
      <c r="C64" s="212" t="s">
        <v>78</v>
      </c>
      <c r="D64" s="211" t="s">
        <v>267</v>
      </c>
      <c r="E64" s="257">
        <v>0</v>
      </c>
      <c r="F64" s="385">
        <v>0</v>
      </c>
      <c r="G64" s="385">
        <v>0</v>
      </c>
      <c r="H64" s="256">
        <v>0</v>
      </c>
      <c r="I64" s="424">
        <v>0</v>
      </c>
      <c r="J64" s="382">
        <v>0</v>
      </c>
      <c r="K64" s="383">
        <v>0</v>
      </c>
      <c r="L64" s="425">
        <v>0</v>
      </c>
      <c r="M64" s="382">
        <v>0</v>
      </c>
      <c r="N64" s="383">
        <v>0</v>
      </c>
      <c r="O64" s="256">
        <v>0</v>
      </c>
      <c r="P64" s="425">
        <v>0</v>
      </c>
      <c r="Q64" s="382">
        <v>0</v>
      </c>
      <c r="R64" s="383">
        <v>0</v>
      </c>
      <c r="S64" s="426">
        <v>1346026.1946609286</v>
      </c>
      <c r="T64" s="256">
        <v>480065.56226363673</v>
      </c>
      <c r="U64" s="256">
        <v>865960.63239729195</v>
      </c>
      <c r="V64" s="256">
        <v>0</v>
      </c>
      <c r="W64" s="425">
        <v>0</v>
      </c>
      <c r="X64" s="382">
        <v>0</v>
      </c>
      <c r="Y64" s="383">
        <v>0</v>
      </c>
      <c r="Z64" s="425">
        <v>0</v>
      </c>
      <c r="AA64" s="382">
        <v>0</v>
      </c>
      <c r="AB64" s="383">
        <v>0</v>
      </c>
      <c r="AC64" s="256">
        <v>0</v>
      </c>
      <c r="AD64" s="425">
        <v>0</v>
      </c>
      <c r="AE64" s="382">
        <v>0</v>
      </c>
      <c r="AF64" s="383">
        <v>0</v>
      </c>
      <c r="AG64" s="184"/>
    </row>
    <row r="65" spans="1:33" s="183" customFormat="1" ht="30" x14ac:dyDescent="0.25">
      <c r="A65" s="183">
        <f t="shared" si="1"/>
        <v>70</v>
      </c>
      <c r="B65" s="213" t="s">
        <v>266</v>
      </c>
      <c r="C65" s="212" t="s">
        <v>78</v>
      </c>
      <c r="D65" s="211" t="s">
        <v>265</v>
      </c>
      <c r="E65" s="257">
        <v>0</v>
      </c>
      <c r="F65" s="385">
        <v>0</v>
      </c>
      <c r="G65" s="385">
        <v>0</v>
      </c>
      <c r="H65" s="256">
        <v>0</v>
      </c>
      <c r="I65" s="424">
        <v>0</v>
      </c>
      <c r="J65" s="382">
        <v>0</v>
      </c>
      <c r="K65" s="383">
        <v>0</v>
      </c>
      <c r="L65" s="425">
        <v>0</v>
      </c>
      <c r="M65" s="382">
        <v>0</v>
      </c>
      <c r="N65" s="383">
        <v>0</v>
      </c>
      <c r="O65" s="256">
        <v>0</v>
      </c>
      <c r="P65" s="425">
        <v>0</v>
      </c>
      <c r="Q65" s="382">
        <v>0</v>
      </c>
      <c r="R65" s="383">
        <v>0</v>
      </c>
      <c r="S65" s="426">
        <v>0</v>
      </c>
      <c r="T65" s="256">
        <v>0</v>
      </c>
      <c r="U65" s="256">
        <v>0</v>
      </c>
      <c r="V65" s="256">
        <v>0</v>
      </c>
      <c r="W65" s="425">
        <v>0</v>
      </c>
      <c r="X65" s="382">
        <v>0</v>
      </c>
      <c r="Y65" s="383">
        <v>0</v>
      </c>
      <c r="Z65" s="425">
        <v>0</v>
      </c>
      <c r="AA65" s="382">
        <v>0</v>
      </c>
      <c r="AB65" s="383">
        <v>0</v>
      </c>
      <c r="AC65" s="256">
        <v>0</v>
      </c>
      <c r="AD65" s="425">
        <v>0</v>
      </c>
      <c r="AE65" s="382">
        <v>0</v>
      </c>
      <c r="AF65" s="383">
        <v>0</v>
      </c>
      <c r="AG65" s="184"/>
    </row>
    <row r="66" spans="1:33" s="183" customFormat="1" x14ac:dyDescent="0.25">
      <c r="A66" s="183">
        <f t="shared" si="1"/>
        <v>71</v>
      </c>
      <c r="B66" s="213" t="s">
        <v>264</v>
      </c>
      <c r="C66" s="212" t="s">
        <v>78</v>
      </c>
      <c r="D66" s="211" t="s">
        <v>263</v>
      </c>
      <c r="E66" s="257">
        <v>16203.812469977525</v>
      </c>
      <c r="F66" s="385">
        <v>15724.136860000001</v>
      </c>
      <c r="G66" s="385">
        <v>479.67560997752474</v>
      </c>
      <c r="H66" s="256">
        <v>260.20033820223705</v>
      </c>
      <c r="I66" s="424">
        <v>260.20033820223705</v>
      </c>
      <c r="J66" s="382">
        <v>209.22765783134429</v>
      </c>
      <c r="K66" s="383">
        <v>50.972680370892782</v>
      </c>
      <c r="L66" s="425">
        <v>0</v>
      </c>
      <c r="M66" s="382">
        <v>0</v>
      </c>
      <c r="N66" s="383">
        <v>0</v>
      </c>
      <c r="O66" s="256">
        <v>260.20033820223705</v>
      </c>
      <c r="P66" s="425">
        <v>0</v>
      </c>
      <c r="Q66" s="382">
        <v>0</v>
      </c>
      <c r="R66" s="383">
        <v>0</v>
      </c>
      <c r="S66" s="426">
        <v>17152.017943273986</v>
      </c>
      <c r="T66" s="256">
        <v>3941.0077132739843</v>
      </c>
      <c r="U66" s="256">
        <v>13211.010230000002</v>
      </c>
      <c r="V66" s="256">
        <v>257.89929558965338</v>
      </c>
      <c r="W66" s="425">
        <v>257.89929558965338</v>
      </c>
      <c r="X66" s="382">
        <v>0</v>
      </c>
      <c r="Y66" s="383">
        <v>257.89929558965338</v>
      </c>
      <c r="Z66" s="425">
        <v>0</v>
      </c>
      <c r="AA66" s="382">
        <v>0</v>
      </c>
      <c r="AB66" s="383">
        <v>0</v>
      </c>
      <c r="AC66" s="256">
        <v>257.89929558965338</v>
      </c>
      <c r="AD66" s="425">
        <v>0</v>
      </c>
      <c r="AE66" s="382">
        <v>0</v>
      </c>
      <c r="AF66" s="383">
        <v>0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262</v>
      </c>
      <c r="C67" s="212" t="s">
        <v>78</v>
      </c>
      <c r="D67" s="211" t="s">
        <v>261</v>
      </c>
      <c r="E67" s="257">
        <v>0</v>
      </c>
      <c r="F67" s="385">
        <v>0</v>
      </c>
      <c r="G67" s="385">
        <v>0</v>
      </c>
      <c r="H67" s="256">
        <v>0</v>
      </c>
      <c r="I67" s="424">
        <v>0</v>
      </c>
      <c r="J67" s="382">
        <v>0</v>
      </c>
      <c r="K67" s="383">
        <v>0</v>
      </c>
      <c r="L67" s="425">
        <v>0</v>
      </c>
      <c r="M67" s="382">
        <v>0</v>
      </c>
      <c r="N67" s="383">
        <v>0</v>
      </c>
      <c r="O67" s="256">
        <v>0</v>
      </c>
      <c r="P67" s="425">
        <v>0</v>
      </c>
      <c r="Q67" s="382">
        <v>0</v>
      </c>
      <c r="R67" s="383">
        <v>0</v>
      </c>
      <c r="S67" s="426">
        <v>0</v>
      </c>
      <c r="T67" s="256">
        <v>0</v>
      </c>
      <c r="U67" s="256">
        <v>0</v>
      </c>
      <c r="V67" s="256">
        <v>0</v>
      </c>
      <c r="W67" s="425">
        <v>0</v>
      </c>
      <c r="X67" s="382">
        <v>0</v>
      </c>
      <c r="Y67" s="383">
        <v>0</v>
      </c>
      <c r="Z67" s="425">
        <v>0</v>
      </c>
      <c r="AA67" s="382">
        <v>0</v>
      </c>
      <c r="AB67" s="383">
        <v>0</v>
      </c>
      <c r="AC67" s="256">
        <v>0</v>
      </c>
      <c r="AD67" s="425">
        <v>0</v>
      </c>
      <c r="AE67" s="382">
        <v>0</v>
      </c>
      <c r="AF67" s="383">
        <v>0</v>
      </c>
      <c r="AG67" s="184"/>
    </row>
    <row r="68" spans="1:33" s="183" customFormat="1" x14ac:dyDescent="0.25">
      <c r="A68" s="183">
        <f t="shared" si="1"/>
        <v>73</v>
      </c>
      <c r="B68" s="213" t="s">
        <v>260</v>
      </c>
      <c r="C68" s="212" t="s">
        <v>78</v>
      </c>
      <c r="D68" s="211" t="s">
        <v>259</v>
      </c>
      <c r="E68" s="257">
        <v>334299.79964546679</v>
      </c>
      <c r="F68" s="385">
        <v>318727.1532177201</v>
      </c>
      <c r="G68" s="385">
        <v>15572.646427746668</v>
      </c>
      <c r="H68" s="256">
        <v>2962.9186453000002</v>
      </c>
      <c r="I68" s="424">
        <v>2962.9186453000002</v>
      </c>
      <c r="J68" s="382">
        <v>2454.6900177800003</v>
      </c>
      <c r="K68" s="383">
        <v>508.22862752000003</v>
      </c>
      <c r="L68" s="425">
        <v>0</v>
      </c>
      <c r="M68" s="382">
        <v>0</v>
      </c>
      <c r="N68" s="383">
        <v>0</v>
      </c>
      <c r="O68" s="256">
        <v>2962.9186453000002</v>
      </c>
      <c r="P68" s="425">
        <v>0</v>
      </c>
      <c r="Q68" s="382">
        <v>0</v>
      </c>
      <c r="R68" s="383">
        <v>0</v>
      </c>
      <c r="S68" s="426">
        <v>334919.37990980537</v>
      </c>
      <c r="T68" s="256">
        <v>111500.11790980535</v>
      </c>
      <c r="U68" s="256">
        <v>223419.26199999999</v>
      </c>
      <c r="V68" s="256">
        <v>2596.8409999999999</v>
      </c>
      <c r="W68" s="425">
        <v>2596.8409999999999</v>
      </c>
      <c r="X68" s="382">
        <v>0</v>
      </c>
      <c r="Y68" s="383">
        <v>2596.8409999999999</v>
      </c>
      <c r="Z68" s="425">
        <v>0</v>
      </c>
      <c r="AA68" s="382">
        <v>0</v>
      </c>
      <c r="AB68" s="383">
        <v>0</v>
      </c>
      <c r="AC68" s="256">
        <v>2596.8409999999999</v>
      </c>
      <c r="AD68" s="425">
        <v>0</v>
      </c>
      <c r="AE68" s="382">
        <v>0</v>
      </c>
      <c r="AF68" s="383">
        <v>0</v>
      </c>
      <c r="AG68" s="184"/>
    </row>
    <row r="69" spans="1:33" s="182" customFormat="1" x14ac:dyDescent="0.25">
      <c r="A69" s="182">
        <f t="shared" si="1"/>
        <v>74</v>
      </c>
      <c r="B69" s="215" t="s">
        <v>258</v>
      </c>
      <c r="C69" s="214"/>
      <c r="D69" s="214"/>
      <c r="E69" s="435">
        <v>147697.11059522571</v>
      </c>
      <c r="F69" s="436">
        <v>20673.778966235015</v>
      </c>
      <c r="G69" s="436">
        <v>127023.33162899069</v>
      </c>
      <c r="H69" s="435">
        <v>7933</v>
      </c>
      <c r="I69" s="427">
        <v>7933</v>
      </c>
      <c r="J69" s="428">
        <v>0</v>
      </c>
      <c r="K69" s="429">
        <v>7933</v>
      </c>
      <c r="L69" s="389">
        <v>0</v>
      </c>
      <c r="M69" s="428">
        <v>0</v>
      </c>
      <c r="N69" s="429">
        <v>0</v>
      </c>
      <c r="O69" s="435">
        <v>7933</v>
      </c>
      <c r="P69" s="389">
        <v>0</v>
      </c>
      <c r="Q69" s="428">
        <v>0</v>
      </c>
      <c r="R69" s="429">
        <v>0</v>
      </c>
      <c r="S69" s="437">
        <v>0</v>
      </c>
      <c r="T69" s="435">
        <v>0</v>
      </c>
      <c r="U69" s="435">
        <v>0</v>
      </c>
      <c r="V69" s="435">
        <v>0</v>
      </c>
      <c r="W69" s="389">
        <v>0</v>
      </c>
      <c r="X69" s="428">
        <v>0</v>
      </c>
      <c r="Y69" s="429">
        <v>0</v>
      </c>
      <c r="Z69" s="389">
        <v>0</v>
      </c>
      <c r="AA69" s="428">
        <v>0</v>
      </c>
      <c r="AB69" s="429">
        <v>0</v>
      </c>
      <c r="AC69" s="435">
        <v>0</v>
      </c>
      <c r="AD69" s="389">
        <v>0</v>
      </c>
      <c r="AE69" s="428">
        <v>0</v>
      </c>
      <c r="AF69" s="429">
        <v>0</v>
      </c>
      <c r="AG69" s="139"/>
    </row>
    <row r="70" spans="1:33" s="183" customFormat="1" x14ac:dyDescent="0.25">
      <c r="A70" s="183">
        <f t="shared" si="1"/>
        <v>75</v>
      </c>
      <c r="B70" s="213" t="s">
        <v>257</v>
      </c>
      <c r="C70" s="131" t="s">
        <v>78</v>
      </c>
      <c r="D70" s="130" t="s">
        <v>256</v>
      </c>
      <c r="E70" s="256">
        <v>129325.63535000001</v>
      </c>
      <c r="F70" s="385">
        <v>18891.404400000003</v>
      </c>
      <c r="G70" s="385">
        <v>110434.23095000001</v>
      </c>
      <c r="H70" s="256">
        <v>6897</v>
      </c>
      <c r="I70" s="415">
        <v>6897</v>
      </c>
      <c r="J70" s="382">
        <v>0</v>
      </c>
      <c r="K70" s="383">
        <v>6897</v>
      </c>
      <c r="L70" s="381">
        <v>0</v>
      </c>
      <c r="M70" s="382">
        <v>0</v>
      </c>
      <c r="N70" s="383">
        <v>0</v>
      </c>
      <c r="O70" s="256">
        <v>6897</v>
      </c>
      <c r="P70" s="381">
        <v>0</v>
      </c>
      <c r="Q70" s="382">
        <v>0</v>
      </c>
      <c r="R70" s="383">
        <v>0</v>
      </c>
      <c r="S70" s="384">
        <v>1514957.7309521828</v>
      </c>
      <c r="T70" s="256">
        <v>304530.83215100004</v>
      </c>
      <c r="U70" s="256">
        <v>1210426.8988011829</v>
      </c>
      <c r="V70" s="256">
        <v>22282.424229999997</v>
      </c>
      <c r="W70" s="381">
        <v>22282.424229999997</v>
      </c>
      <c r="X70" s="382">
        <v>0</v>
      </c>
      <c r="Y70" s="383">
        <v>22282.424229999997</v>
      </c>
      <c r="Z70" s="381">
        <v>0</v>
      </c>
      <c r="AA70" s="382">
        <v>0</v>
      </c>
      <c r="AB70" s="383">
        <v>0</v>
      </c>
      <c r="AC70" s="256">
        <v>22282.424229999997</v>
      </c>
      <c r="AD70" s="381">
        <v>0</v>
      </c>
      <c r="AE70" s="382">
        <v>0</v>
      </c>
      <c r="AF70" s="383">
        <v>0</v>
      </c>
      <c r="AG70" s="184"/>
    </row>
    <row r="71" spans="1:33" s="183" customFormat="1" x14ac:dyDescent="0.25">
      <c r="A71" s="183">
        <f t="shared" si="1"/>
        <v>76</v>
      </c>
      <c r="B71" s="213" t="s">
        <v>255</v>
      </c>
      <c r="C71" s="131" t="s">
        <v>78</v>
      </c>
      <c r="D71" s="130" t="s">
        <v>254</v>
      </c>
      <c r="E71" s="256">
        <v>18371.475245225716</v>
      </c>
      <c r="F71" s="385">
        <v>1782.3745662350182</v>
      </c>
      <c r="G71" s="385">
        <v>16589.100678990697</v>
      </c>
      <c r="H71" s="256">
        <v>1036</v>
      </c>
      <c r="I71" s="415">
        <v>1036</v>
      </c>
      <c r="J71" s="382">
        <v>0</v>
      </c>
      <c r="K71" s="383">
        <v>1036</v>
      </c>
      <c r="L71" s="381">
        <v>0</v>
      </c>
      <c r="M71" s="382">
        <v>0</v>
      </c>
      <c r="N71" s="383">
        <v>0</v>
      </c>
      <c r="O71" s="256">
        <v>1036</v>
      </c>
      <c r="P71" s="381">
        <v>0</v>
      </c>
      <c r="Q71" s="382">
        <v>0</v>
      </c>
      <c r="R71" s="383">
        <v>0</v>
      </c>
      <c r="S71" s="384">
        <v>187033.08955817326</v>
      </c>
      <c r="T71" s="256">
        <v>84449.743198173281</v>
      </c>
      <c r="U71" s="256">
        <v>102583.34636</v>
      </c>
      <c r="V71" s="256">
        <v>6179.1561464096822</v>
      </c>
      <c r="W71" s="381">
        <v>6179.1561464096822</v>
      </c>
      <c r="X71" s="382">
        <v>0</v>
      </c>
      <c r="Y71" s="383">
        <v>6179.1561464096822</v>
      </c>
      <c r="Z71" s="381">
        <v>0</v>
      </c>
      <c r="AA71" s="382">
        <v>0</v>
      </c>
      <c r="AB71" s="383">
        <v>0</v>
      </c>
      <c r="AC71" s="256">
        <v>6179.1561464096822</v>
      </c>
      <c r="AD71" s="381">
        <v>0</v>
      </c>
      <c r="AE71" s="382">
        <v>0</v>
      </c>
      <c r="AF71" s="383">
        <v>0</v>
      </c>
      <c r="AG71" s="184"/>
    </row>
    <row r="72" spans="1:33" s="183" customFormat="1" ht="75" x14ac:dyDescent="0.25">
      <c r="A72" s="183">
        <f t="shared" si="1"/>
        <v>77</v>
      </c>
      <c r="B72" s="213" t="s">
        <v>253</v>
      </c>
      <c r="C72" s="212" t="s">
        <v>78</v>
      </c>
      <c r="D72" s="211" t="s">
        <v>252</v>
      </c>
      <c r="E72" s="257">
        <v>1993046.3041500002</v>
      </c>
      <c r="F72" s="385">
        <v>1862925.2573200001</v>
      </c>
      <c r="G72" s="385">
        <v>130121.04683000002</v>
      </c>
      <c r="H72" s="256">
        <v>6141.6666699999996</v>
      </c>
      <c r="I72" s="424">
        <v>6141.6666699999996</v>
      </c>
      <c r="J72" s="382">
        <v>6141.6666699999996</v>
      </c>
      <c r="K72" s="383">
        <v>0</v>
      </c>
      <c r="L72" s="425">
        <v>0</v>
      </c>
      <c r="M72" s="382">
        <v>0</v>
      </c>
      <c r="N72" s="383">
        <v>0</v>
      </c>
      <c r="O72" s="256">
        <v>6141.6666699999996</v>
      </c>
      <c r="P72" s="425">
        <v>0</v>
      </c>
      <c r="Q72" s="382">
        <v>0</v>
      </c>
      <c r="R72" s="383">
        <v>0</v>
      </c>
      <c r="S72" s="426">
        <v>2537458.2537399996</v>
      </c>
      <c r="T72" s="256">
        <v>1373847.4949599998</v>
      </c>
      <c r="U72" s="256">
        <v>1163610.75878</v>
      </c>
      <c r="V72" s="256">
        <v>16602.795679999999</v>
      </c>
      <c r="W72" s="425">
        <v>16602.795679999999</v>
      </c>
      <c r="X72" s="382">
        <v>0</v>
      </c>
      <c r="Y72" s="383">
        <v>16602.795679999999</v>
      </c>
      <c r="Z72" s="425">
        <v>0</v>
      </c>
      <c r="AA72" s="382">
        <v>0</v>
      </c>
      <c r="AB72" s="383">
        <v>0</v>
      </c>
      <c r="AC72" s="256">
        <v>16602.795679999999</v>
      </c>
      <c r="AD72" s="425">
        <v>0</v>
      </c>
      <c r="AE72" s="382">
        <v>0</v>
      </c>
      <c r="AF72" s="383">
        <v>0</v>
      </c>
      <c r="AG72" s="184"/>
    </row>
    <row r="73" spans="1:33" s="183" customFormat="1" ht="45" x14ac:dyDescent="0.25">
      <c r="A73" s="183">
        <f t="shared" si="1"/>
        <v>78</v>
      </c>
      <c r="B73" s="213" t="s">
        <v>251</v>
      </c>
      <c r="C73" s="131" t="s">
        <v>78</v>
      </c>
      <c r="D73" s="130" t="s">
        <v>250</v>
      </c>
      <c r="E73" s="256">
        <v>147318.11070000002</v>
      </c>
      <c r="F73" s="385">
        <v>146783.05251000001</v>
      </c>
      <c r="G73" s="385">
        <v>535.05818999999997</v>
      </c>
      <c r="H73" s="256">
        <v>4702.2312400000001</v>
      </c>
      <c r="I73" s="415">
        <v>4702.2312400000001</v>
      </c>
      <c r="J73" s="382">
        <v>4619.1659600000003</v>
      </c>
      <c r="K73" s="383">
        <v>83.065280000000001</v>
      </c>
      <c r="L73" s="381">
        <v>0</v>
      </c>
      <c r="M73" s="382">
        <v>0</v>
      </c>
      <c r="N73" s="383">
        <v>0</v>
      </c>
      <c r="O73" s="256">
        <v>4702.2312400000001</v>
      </c>
      <c r="P73" s="381">
        <v>0</v>
      </c>
      <c r="Q73" s="382">
        <v>0</v>
      </c>
      <c r="R73" s="383">
        <v>0</v>
      </c>
      <c r="S73" s="384">
        <v>166555.77168999999</v>
      </c>
      <c r="T73" s="256">
        <v>11158.383559999998</v>
      </c>
      <c r="U73" s="256">
        <v>155397.38813000001</v>
      </c>
      <c r="V73" s="256">
        <v>1279.3296799999998</v>
      </c>
      <c r="W73" s="381">
        <v>1279.3296799999998</v>
      </c>
      <c r="X73" s="382">
        <v>0</v>
      </c>
      <c r="Y73" s="383">
        <v>1279.3296799999998</v>
      </c>
      <c r="Z73" s="381">
        <v>0</v>
      </c>
      <c r="AA73" s="382">
        <v>0</v>
      </c>
      <c r="AB73" s="383">
        <v>0</v>
      </c>
      <c r="AC73" s="256">
        <v>1279.3296799999998</v>
      </c>
      <c r="AD73" s="381">
        <v>0</v>
      </c>
      <c r="AE73" s="382">
        <v>0</v>
      </c>
      <c r="AF73" s="383">
        <v>0</v>
      </c>
      <c r="AG73" s="184"/>
    </row>
    <row r="74" spans="1:33" s="183" customFormat="1" x14ac:dyDescent="0.25">
      <c r="A74" s="183">
        <f t="shared" si="1"/>
        <v>79</v>
      </c>
      <c r="B74" s="213" t="s">
        <v>249</v>
      </c>
      <c r="C74" s="131" t="s">
        <v>78</v>
      </c>
      <c r="D74" s="130"/>
      <c r="E74" s="257">
        <v>2785.6780600000002</v>
      </c>
      <c r="F74" s="385">
        <v>2785.6780600000002</v>
      </c>
      <c r="G74" s="385">
        <v>0</v>
      </c>
      <c r="H74" s="256">
        <v>0</v>
      </c>
      <c r="I74" s="415">
        <v>0</v>
      </c>
      <c r="J74" s="382">
        <v>0</v>
      </c>
      <c r="K74" s="383">
        <v>0</v>
      </c>
      <c r="L74" s="381">
        <v>0</v>
      </c>
      <c r="M74" s="382">
        <v>0</v>
      </c>
      <c r="N74" s="383">
        <v>0</v>
      </c>
      <c r="O74" s="256">
        <v>0</v>
      </c>
      <c r="P74" s="381">
        <v>0</v>
      </c>
      <c r="Q74" s="382">
        <v>0</v>
      </c>
      <c r="R74" s="383">
        <v>0</v>
      </c>
      <c r="S74" s="426">
        <v>7821.8563300000005</v>
      </c>
      <c r="T74" s="256">
        <v>117.71186</v>
      </c>
      <c r="U74" s="256">
        <v>7704.1444700000002</v>
      </c>
      <c r="V74" s="256">
        <v>117.71186</v>
      </c>
      <c r="W74" s="381">
        <v>117.71186</v>
      </c>
      <c r="X74" s="382">
        <v>0</v>
      </c>
      <c r="Y74" s="383">
        <v>117.71186</v>
      </c>
      <c r="Z74" s="381">
        <v>0</v>
      </c>
      <c r="AA74" s="382">
        <v>0</v>
      </c>
      <c r="AB74" s="383">
        <v>0</v>
      </c>
      <c r="AC74" s="256">
        <v>117.71186</v>
      </c>
      <c r="AD74" s="381">
        <v>0</v>
      </c>
      <c r="AE74" s="382">
        <v>0</v>
      </c>
      <c r="AF74" s="383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248</v>
      </c>
      <c r="C75" s="131" t="s">
        <v>78</v>
      </c>
      <c r="D75" s="130"/>
      <c r="E75" s="256">
        <v>0</v>
      </c>
      <c r="F75" s="385">
        <v>0</v>
      </c>
      <c r="G75" s="385">
        <v>0</v>
      </c>
      <c r="H75" s="256">
        <v>0</v>
      </c>
      <c r="I75" s="415">
        <v>0</v>
      </c>
      <c r="J75" s="382">
        <v>0</v>
      </c>
      <c r="K75" s="383">
        <v>0</v>
      </c>
      <c r="L75" s="381">
        <v>0</v>
      </c>
      <c r="M75" s="382">
        <v>0</v>
      </c>
      <c r="N75" s="383">
        <v>0</v>
      </c>
      <c r="O75" s="256">
        <v>0</v>
      </c>
      <c r="P75" s="381">
        <v>0</v>
      </c>
      <c r="Q75" s="382">
        <v>0</v>
      </c>
      <c r="R75" s="383">
        <v>0</v>
      </c>
      <c r="S75" s="384">
        <v>0</v>
      </c>
      <c r="T75" s="256">
        <v>0</v>
      </c>
      <c r="U75" s="256">
        <v>0</v>
      </c>
      <c r="V75" s="256">
        <v>0</v>
      </c>
      <c r="W75" s="381">
        <v>0</v>
      </c>
      <c r="X75" s="382">
        <v>0</v>
      </c>
      <c r="Y75" s="383">
        <v>0</v>
      </c>
      <c r="Z75" s="381">
        <v>0</v>
      </c>
      <c r="AA75" s="382">
        <v>0</v>
      </c>
      <c r="AB75" s="383">
        <v>0</v>
      </c>
      <c r="AC75" s="256">
        <v>0</v>
      </c>
      <c r="AD75" s="381">
        <v>0</v>
      </c>
      <c r="AE75" s="382">
        <v>0</v>
      </c>
      <c r="AF75" s="383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247</v>
      </c>
      <c r="C76" s="212" t="s">
        <v>78</v>
      </c>
      <c r="D76" s="211"/>
      <c r="E76" s="257">
        <v>144532.43264000001</v>
      </c>
      <c r="F76" s="385">
        <v>143997.37445</v>
      </c>
      <c r="G76" s="385">
        <v>535.05818999999997</v>
      </c>
      <c r="H76" s="256">
        <v>4702.2312400000001</v>
      </c>
      <c r="I76" s="424">
        <v>4702.2312400000001</v>
      </c>
      <c r="J76" s="382">
        <v>4619.1659600000003</v>
      </c>
      <c r="K76" s="383">
        <v>83.065280000000001</v>
      </c>
      <c r="L76" s="425">
        <v>0</v>
      </c>
      <c r="M76" s="382">
        <v>0</v>
      </c>
      <c r="N76" s="383">
        <v>0</v>
      </c>
      <c r="O76" s="256">
        <v>4702.2312400000001</v>
      </c>
      <c r="P76" s="425">
        <v>0</v>
      </c>
      <c r="Q76" s="382">
        <v>0</v>
      </c>
      <c r="R76" s="383">
        <v>0</v>
      </c>
      <c r="S76" s="426">
        <v>158733.91536000001</v>
      </c>
      <c r="T76" s="256">
        <v>11040.671699999999</v>
      </c>
      <c r="U76" s="256">
        <v>147693.24366000001</v>
      </c>
      <c r="V76" s="256">
        <v>1161.6178199999999</v>
      </c>
      <c r="W76" s="425">
        <v>1161.6178199999999</v>
      </c>
      <c r="X76" s="382">
        <v>0</v>
      </c>
      <c r="Y76" s="383">
        <v>1161.6178199999999</v>
      </c>
      <c r="Z76" s="425">
        <v>0</v>
      </c>
      <c r="AA76" s="382">
        <v>0</v>
      </c>
      <c r="AB76" s="383">
        <v>0</v>
      </c>
      <c r="AC76" s="256">
        <v>1161.6178199999999</v>
      </c>
      <c r="AD76" s="425">
        <v>0</v>
      </c>
      <c r="AE76" s="382">
        <v>0</v>
      </c>
      <c r="AF76" s="383">
        <v>0</v>
      </c>
      <c r="AG76" s="184"/>
    </row>
    <row r="77" spans="1:33" s="183" customFormat="1" x14ac:dyDescent="0.25">
      <c r="A77" s="183">
        <f t="shared" si="1"/>
        <v>82</v>
      </c>
      <c r="B77" s="213" t="s">
        <v>246</v>
      </c>
      <c r="C77" s="131" t="s">
        <v>78</v>
      </c>
      <c r="D77" s="130"/>
      <c r="E77" s="256">
        <v>0</v>
      </c>
      <c r="F77" s="385">
        <v>0</v>
      </c>
      <c r="G77" s="385">
        <v>0</v>
      </c>
      <c r="H77" s="256">
        <v>0</v>
      </c>
      <c r="I77" s="415">
        <v>0</v>
      </c>
      <c r="J77" s="382">
        <v>0</v>
      </c>
      <c r="K77" s="383">
        <v>0</v>
      </c>
      <c r="L77" s="381">
        <v>0</v>
      </c>
      <c r="M77" s="382">
        <v>0</v>
      </c>
      <c r="N77" s="383">
        <v>0</v>
      </c>
      <c r="O77" s="256">
        <v>0</v>
      </c>
      <c r="P77" s="381">
        <v>0</v>
      </c>
      <c r="Q77" s="382">
        <v>0</v>
      </c>
      <c r="R77" s="383">
        <v>0</v>
      </c>
      <c r="S77" s="384">
        <v>0</v>
      </c>
      <c r="T77" s="256">
        <v>0</v>
      </c>
      <c r="U77" s="256">
        <v>0</v>
      </c>
      <c r="V77" s="256">
        <v>0</v>
      </c>
      <c r="W77" s="381">
        <v>0</v>
      </c>
      <c r="X77" s="382">
        <v>0</v>
      </c>
      <c r="Y77" s="383">
        <v>0</v>
      </c>
      <c r="Z77" s="381">
        <v>0</v>
      </c>
      <c r="AA77" s="382">
        <v>0</v>
      </c>
      <c r="AB77" s="383">
        <v>0</v>
      </c>
      <c r="AC77" s="256">
        <v>0</v>
      </c>
      <c r="AD77" s="381">
        <v>0</v>
      </c>
      <c r="AE77" s="382">
        <v>0</v>
      </c>
      <c r="AF77" s="383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245</v>
      </c>
      <c r="C78" s="212" t="s">
        <v>78</v>
      </c>
      <c r="D78" s="211" t="s">
        <v>244</v>
      </c>
      <c r="E78" s="257">
        <v>376598.40522000002</v>
      </c>
      <c r="F78" s="438">
        <v>351737.73136999999</v>
      </c>
      <c r="G78" s="438">
        <v>24860.673849999996</v>
      </c>
      <c r="H78" s="257">
        <v>1984.6231699999998</v>
      </c>
      <c r="I78" s="424">
        <v>1984.6231699999998</v>
      </c>
      <c r="J78" s="428">
        <v>1426.7651099999998</v>
      </c>
      <c r="K78" s="429">
        <v>557.85806000000002</v>
      </c>
      <c r="L78" s="425">
        <v>0</v>
      </c>
      <c r="M78" s="428">
        <v>0</v>
      </c>
      <c r="N78" s="429">
        <v>0</v>
      </c>
      <c r="O78" s="257">
        <v>1984.6231699999998</v>
      </c>
      <c r="P78" s="425">
        <v>0</v>
      </c>
      <c r="Q78" s="428">
        <v>0</v>
      </c>
      <c r="R78" s="429">
        <v>0</v>
      </c>
      <c r="S78" s="426">
        <v>419613.88514999999</v>
      </c>
      <c r="T78" s="257">
        <v>65752.550159999999</v>
      </c>
      <c r="U78" s="257">
        <v>353861.33499</v>
      </c>
      <c r="V78" s="386">
        <v>1549.5856200000001</v>
      </c>
      <c r="W78" s="425">
        <v>1549.5856200000001</v>
      </c>
      <c r="X78" s="428">
        <v>0</v>
      </c>
      <c r="Y78" s="429">
        <v>1549.5856200000001</v>
      </c>
      <c r="Z78" s="425">
        <v>0</v>
      </c>
      <c r="AA78" s="428">
        <v>0</v>
      </c>
      <c r="AB78" s="429">
        <v>0</v>
      </c>
      <c r="AC78" s="257">
        <v>1549.5856200000001</v>
      </c>
      <c r="AD78" s="425">
        <v>0</v>
      </c>
      <c r="AE78" s="428">
        <v>0</v>
      </c>
      <c r="AF78" s="429">
        <v>0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140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214</v>
      </c>
    </row>
    <row r="82" spans="1:33" x14ac:dyDescent="0.25">
      <c r="A82" s="113">
        <f t="shared" si="1"/>
        <v>87</v>
      </c>
      <c r="B82" s="113" t="s">
        <v>213</v>
      </c>
    </row>
    <row r="83" spans="1:33" s="116" customFormat="1" x14ac:dyDescent="0.25">
      <c r="A83" s="116">
        <f t="shared" si="1"/>
        <v>88</v>
      </c>
      <c r="B83" s="182" t="s">
        <v>243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02" t="s">
        <v>242</v>
      </c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</row>
    <row r="86" spans="1:33" s="205" customFormat="1" ht="14.25" x14ac:dyDescent="0.25">
      <c r="A86" s="205">
        <f t="shared" si="2"/>
        <v>91</v>
      </c>
      <c r="B86" s="297" t="s">
        <v>193</v>
      </c>
      <c r="C86" s="297" t="s">
        <v>192</v>
      </c>
      <c r="D86" s="297" t="s">
        <v>191</v>
      </c>
      <c r="E86" s="297" t="s">
        <v>241</v>
      </c>
      <c r="F86" s="279" t="s">
        <v>180</v>
      </c>
      <c r="G86" s="303" t="s">
        <v>240</v>
      </c>
      <c r="H86" s="299" t="s">
        <v>239</v>
      </c>
      <c r="I86" s="299" t="s">
        <v>187</v>
      </c>
      <c r="J86" s="299"/>
      <c r="K86" s="299"/>
      <c r="L86" s="299"/>
      <c r="M86" s="299"/>
      <c r="N86" s="299"/>
      <c r="O86" s="299"/>
      <c r="P86" s="299"/>
      <c r="Q86" s="206"/>
      <c r="R86" s="206"/>
      <c r="S86" s="295" t="s">
        <v>238</v>
      </c>
      <c r="T86" s="206"/>
      <c r="U86" s="206"/>
      <c r="V86" s="296" t="s">
        <v>237</v>
      </c>
      <c r="W86" s="296" t="s">
        <v>184</v>
      </c>
      <c r="X86" s="296"/>
      <c r="Y86" s="296"/>
      <c r="Z86" s="296"/>
      <c r="AA86" s="296"/>
      <c r="AB86" s="296"/>
      <c r="AC86" s="296"/>
      <c r="AD86" s="296"/>
      <c r="AE86" s="206"/>
      <c r="AF86" s="206"/>
      <c r="AG86" s="296" t="s">
        <v>236</v>
      </c>
    </row>
    <row r="87" spans="1:33" s="205" customFormat="1" ht="127.5" x14ac:dyDescent="0.25">
      <c r="A87" s="205">
        <f t="shared" si="2"/>
        <v>92</v>
      </c>
      <c r="B87" s="298"/>
      <c r="C87" s="298"/>
      <c r="D87" s="298"/>
      <c r="E87" s="298"/>
      <c r="F87" s="280"/>
      <c r="G87" s="304"/>
      <c r="H87" s="299"/>
      <c r="I87" s="261" t="s">
        <v>234</v>
      </c>
      <c r="J87" s="208" t="s">
        <v>180</v>
      </c>
      <c r="K87" s="207" t="s">
        <v>235</v>
      </c>
      <c r="L87" s="161" t="s">
        <v>233</v>
      </c>
      <c r="M87" s="208" t="s">
        <v>180</v>
      </c>
      <c r="N87" s="207" t="s">
        <v>235</v>
      </c>
      <c r="O87" s="209" t="s">
        <v>232</v>
      </c>
      <c r="P87" s="161" t="s">
        <v>231</v>
      </c>
      <c r="Q87" s="208" t="s">
        <v>180</v>
      </c>
      <c r="R87" s="207" t="s">
        <v>235</v>
      </c>
      <c r="S87" s="295"/>
      <c r="T87" s="206"/>
      <c r="U87" s="206"/>
      <c r="V87" s="296"/>
      <c r="W87" s="206" t="s">
        <v>234</v>
      </c>
      <c r="X87" s="206"/>
      <c r="Y87" s="206"/>
      <c r="Z87" s="206" t="s">
        <v>233</v>
      </c>
      <c r="AA87" s="206"/>
      <c r="AB87" s="206"/>
      <c r="AC87" s="206" t="s">
        <v>232</v>
      </c>
      <c r="AD87" s="206" t="s">
        <v>231</v>
      </c>
      <c r="AE87" s="206"/>
      <c r="AF87" s="206"/>
      <c r="AG87" s="296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230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229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228</v>
      </c>
      <c r="C89" s="144" t="s">
        <v>78</v>
      </c>
      <c r="D89" s="193" t="s">
        <v>227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387">
        <v>1247608</v>
      </c>
      <c r="T89" s="386">
        <v>728016</v>
      </c>
      <c r="U89" s="38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>
        <v>0</v>
      </c>
      <c r="AB89" s="184">
        <v>0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226</v>
      </c>
      <c r="C90" s="144" t="s">
        <v>78</v>
      </c>
      <c r="D90" s="193"/>
      <c r="E90" s="192" t="s">
        <v>215</v>
      </c>
      <c r="F90" s="195"/>
      <c r="G90" s="195"/>
      <c r="H90" s="192" t="s">
        <v>215</v>
      </c>
      <c r="I90" s="264">
        <v>0</v>
      </c>
      <c r="J90" s="187"/>
      <c r="K90" s="186"/>
      <c r="L90" s="188">
        <v>0</v>
      </c>
      <c r="M90" s="187"/>
      <c r="N90" s="186"/>
      <c r="O90" s="189" t="s">
        <v>215</v>
      </c>
      <c r="P90" s="188" t="s">
        <v>215</v>
      </c>
      <c r="Q90" s="187"/>
      <c r="R90" s="186"/>
      <c r="S90" s="185" t="s">
        <v>215</v>
      </c>
      <c r="T90" s="184"/>
      <c r="U90" s="184"/>
      <c r="V90" s="184" t="s">
        <v>215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215</v>
      </c>
      <c r="AD90" s="184" t="s">
        <v>215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225</v>
      </c>
      <c r="C91" s="144" t="s">
        <v>78</v>
      </c>
      <c r="D91" s="193" t="s">
        <v>224</v>
      </c>
      <c r="E91" s="192" t="s">
        <v>215</v>
      </c>
      <c r="F91" s="195"/>
      <c r="G91" s="195"/>
      <c r="H91" s="192" t="s">
        <v>215</v>
      </c>
      <c r="I91" s="264">
        <v>0</v>
      </c>
      <c r="J91" s="187"/>
      <c r="K91" s="186"/>
      <c r="L91" s="188">
        <v>0</v>
      </c>
      <c r="M91" s="187"/>
      <c r="N91" s="186"/>
      <c r="O91" s="189" t="s">
        <v>215</v>
      </c>
      <c r="P91" s="188" t="s">
        <v>215</v>
      </c>
      <c r="Q91" s="187"/>
      <c r="R91" s="186"/>
      <c r="S91" s="185" t="s">
        <v>215</v>
      </c>
      <c r="T91" s="184"/>
      <c r="U91" s="184"/>
      <c r="V91" s="184" t="s">
        <v>215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215</v>
      </c>
      <c r="AD91" s="184" t="s">
        <v>215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223</v>
      </c>
      <c r="C92" s="144" t="s">
        <v>78</v>
      </c>
      <c r="D92" s="193" t="s">
        <v>222</v>
      </c>
      <c r="E92" s="192" t="s">
        <v>215</v>
      </c>
      <c r="F92" s="195"/>
      <c r="G92" s="195"/>
      <c r="H92" s="192" t="s">
        <v>215</v>
      </c>
      <c r="I92" s="264">
        <v>0</v>
      </c>
      <c r="J92" s="187"/>
      <c r="K92" s="186"/>
      <c r="L92" s="188">
        <v>0</v>
      </c>
      <c r="M92" s="187"/>
      <c r="N92" s="186"/>
      <c r="O92" s="189" t="s">
        <v>215</v>
      </c>
      <c r="P92" s="188" t="s">
        <v>215</v>
      </c>
      <c r="Q92" s="187"/>
      <c r="R92" s="186"/>
      <c r="S92" s="185" t="s">
        <v>215</v>
      </c>
      <c r="T92" s="184"/>
      <c r="U92" s="184"/>
      <c r="V92" s="184" t="s">
        <v>215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215</v>
      </c>
      <c r="AD92" s="184" t="s">
        <v>215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221</v>
      </c>
      <c r="C93" s="144" t="s">
        <v>78</v>
      </c>
      <c r="D93" s="193" t="s">
        <v>220</v>
      </c>
      <c r="E93" s="192"/>
      <c r="F93" s="191"/>
      <c r="G93" s="191"/>
      <c r="H93" s="190"/>
      <c r="I93" s="264" t="s">
        <v>215</v>
      </c>
      <c r="J93" s="187"/>
      <c r="K93" s="186"/>
      <c r="L93" s="188" t="s">
        <v>215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215</v>
      </c>
      <c r="X93" s="184"/>
      <c r="Y93" s="184"/>
      <c r="Z93" s="184" t="s">
        <v>215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219</v>
      </c>
      <c r="C94" s="144" t="s">
        <v>78</v>
      </c>
      <c r="D94" s="193" t="s">
        <v>218</v>
      </c>
      <c r="E94" s="192"/>
      <c r="F94" s="191"/>
      <c r="G94" s="191"/>
      <c r="H94" s="190"/>
      <c r="I94" s="264" t="s">
        <v>215</v>
      </c>
      <c r="J94" s="187"/>
      <c r="K94" s="186"/>
      <c r="L94" s="188" t="s">
        <v>215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215</v>
      </c>
      <c r="X94" s="184"/>
      <c r="Y94" s="184"/>
      <c r="Z94" s="184" t="s">
        <v>215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217</v>
      </c>
      <c r="C95" s="144" t="s">
        <v>78</v>
      </c>
      <c r="D95" s="193" t="s">
        <v>216</v>
      </c>
      <c r="E95" s="192"/>
      <c r="F95" s="191"/>
      <c r="G95" s="191"/>
      <c r="H95" s="190">
        <v>0</v>
      </c>
      <c r="I95" s="264" t="s">
        <v>215</v>
      </c>
      <c r="J95" s="187"/>
      <c r="K95" s="186"/>
      <c r="L95" s="188" t="s">
        <v>215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215</v>
      </c>
      <c r="X95" s="184"/>
      <c r="Y95" s="184"/>
      <c r="Z95" s="184" t="s">
        <v>215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140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214</v>
      </c>
    </row>
    <row r="99" spans="2:33" x14ac:dyDescent="0.25">
      <c r="B99" s="113" t="s">
        <v>213</v>
      </c>
    </row>
    <row r="101" spans="2:33" x14ac:dyDescent="0.25">
      <c r="B101" s="113" t="s">
        <v>81</v>
      </c>
      <c r="W101" s="300"/>
      <c r="X101" s="300"/>
      <c r="Y101" s="300"/>
      <c r="Z101" s="300"/>
      <c r="AA101" s="300"/>
      <c r="AB101" s="300"/>
      <c r="AC101" s="300"/>
      <c r="AG101" s="180"/>
    </row>
    <row r="102" spans="2:33" x14ac:dyDescent="0.25">
      <c r="W102" s="301" t="s">
        <v>134</v>
      </c>
      <c r="X102" s="301"/>
      <c r="Y102" s="301"/>
      <c r="Z102" s="301"/>
      <c r="AA102" s="301"/>
      <c r="AB102" s="301"/>
      <c r="AC102" s="301"/>
      <c r="AG102" s="179"/>
    </row>
    <row r="103" spans="2:33" x14ac:dyDescent="0.25">
      <c r="B103" s="113" t="s">
        <v>135</v>
      </c>
      <c r="W103" s="300"/>
      <c r="X103" s="300"/>
      <c r="Y103" s="300"/>
      <c r="Z103" s="300"/>
      <c r="AA103" s="300"/>
      <c r="AB103" s="300"/>
      <c r="AC103" s="300"/>
      <c r="AG103" s="180"/>
    </row>
    <row r="104" spans="2:33" x14ac:dyDescent="0.25">
      <c r="W104" s="301" t="s">
        <v>134</v>
      </c>
      <c r="X104" s="301"/>
      <c r="Y104" s="301"/>
      <c r="Z104" s="301"/>
      <c r="AA104" s="301"/>
      <c r="AB104" s="301"/>
      <c r="AC104" s="301"/>
      <c r="AG104" s="179"/>
    </row>
  </sheetData>
  <mergeCells count="36">
    <mergeCell ref="AG18:AG19"/>
    <mergeCell ref="W18:AF18"/>
    <mergeCell ref="AG86:AG87"/>
    <mergeCell ref="T18:T19"/>
    <mergeCell ref="U18:U19"/>
    <mergeCell ref="AG50:AG61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S18:S19"/>
    <mergeCell ref="V18:V19"/>
    <mergeCell ref="E86:E87"/>
    <mergeCell ref="H86:H87"/>
    <mergeCell ref="I86:P86"/>
    <mergeCell ref="S86:S87"/>
    <mergeCell ref="V86:V87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133</v>
      </c>
    </row>
    <row r="3" spans="1:4" ht="15.75" thickBot="1" x14ac:dyDescent="0.3"/>
    <row r="4" spans="1:4" s="7" customFormat="1" ht="30" customHeight="1" x14ac:dyDescent="0.25">
      <c r="A4" s="316" t="s">
        <v>63</v>
      </c>
      <c r="B4" s="314" t="s">
        <v>77</v>
      </c>
      <c r="C4" s="315"/>
      <c r="D4" s="318" t="s">
        <v>76</v>
      </c>
    </row>
    <row r="5" spans="1:4" s="5" customFormat="1" x14ac:dyDescent="0.25">
      <c r="A5" s="317"/>
      <c r="B5" s="22" t="s">
        <v>78</v>
      </c>
      <c r="C5" s="23" t="s">
        <v>79</v>
      </c>
      <c r="D5" s="319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67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64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65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66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65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68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69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65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70</v>
      </c>
      <c r="B15" s="41"/>
      <c r="C15" s="42"/>
      <c r="D15" s="43"/>
    </row>
    <row r="16" spans="1:4" s="36" customFormat="1" ht="15.75" x14ac:dyDescent="0.25">
      <c r="A16" s="32" t="s">
        <v>67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64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68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71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72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73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66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65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68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71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72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74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68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71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72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69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68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75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20" t="s">
        <v>80</v>
      </c>
      <c r="B37" s="321"/>
      <c r="C37" s="322"/>
      <c r="D37" s="43"/>
    </row>
    <row r="38" spans="1:4" s="36" customFormat="1" ht="15.75" x14ac:dyDescent="0.25">
      <c r="A38" s="44" t="s">
        <v>67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64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65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68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71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72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73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66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65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68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71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72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74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68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71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72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69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65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68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75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81</v>
      </c>
      <c r="D63" s="6" t="s">
        <v>82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54" t="s">
        <v>0</v>
      </c>
      <c r="B1" s="355"/>
      <c r="C1" s="364" t="s">
        <v>42</v>
      </c>
      <c r="D1" s="355"/>
      <c r="E1" s="88"/>
      <c r="F1" s="354" t="s">
        <v>0</v>
      </c>
      <c r="G1" s="355"/>
      <c r="J1" s="83"/>
    </row>
    <row r="2" spans="1:10" x14ac:dyDescent="0.25">
      <c r="A2" s="368" t="s">
        <v>131</v>
      </c>
      <c r="B2" s="357"/>
      <c r="C2" s="367" t="s">
        <v>131</v>
      </c>
      <c r="D2" s="357"/>
      <c r="E2" s="89"/>
      <c r="F2" s="356" t="s">
        <v>132</v>
      </c>
      <c r="G2" s="357"/>
      <c r="J2" s="84"/>
    </row>
    <row r="3" spans="1:10" x14ac:dyDescent="0.25">
      <c r="A3" s="358"/>
      <c r="B3" s="359"/>
      <c r="C3" s="359"/>
      <c r="D3" s="359"/>
      <c r="E3" s="89"/>
      <c r="F3" s="358"/>
      <c r="G3" s="359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365" t="s">
        <v>83</v>
      </c>
      <c r="F5" s="360" t="s">
        <v>5</v>
      </c>
      <c r="G5" s="362" t="s">
        <v>84</v>
      </c>
      <c r="H5" s="348" t="s">
        <v>85</v>
      </c>
      <c r="I5" s="349"/>
      <c r="J5" s="350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366"/>
      <c r="F6" s="361"/>
      <c r="G6" s="363"/>
      <c r="H6" s="347"/>
      <c r="I6" s="324"/>
      <c r="J6" s="325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351"/>
      <c r="I7" s="324"/>
      <c r="J7" s="325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351"/>
      <c r="I8" s="324"/>
      <c r="J8" s="325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23" t="s">
        <v>123</v>
      </c>
      <c r="I9" s="324"/>
      <c r="J9" s="325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23" t="s">
        <v>124</v>
      </c>
      <c r="I10" s="352"/>
      <c r="J10" s="353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23" t="s">
        <v>118</v>
      </c>
      <c r="I11" s="324"/>
      <c r="J11" s="325"/>
    </row>
    <row r="12" spans="1:10" ht="50.25" customHeight="1" x14ac:dyDescent="0.25">
      <c r="A12" s="51" t="s">
        <v>9</v>
      </c>
      <c r="B12" s="52">
        <v>134237.29</v>
      </c>
      <c r="C12" s="53" t="s">
        <v>46</v>
      </c>
      <c r="D12" s="54">
        <v>132033.9</v>
      </c>
      <c r="E12" s="55">
        <f t="shared" si="0"/>
        <v>266271.19</v>
      </c>
      <c r="F12" s="63" t="s">
        <v>46</v>
      </c>
      <c r="G12" s="54">
        <f>132000*1.043</f>
        <v>137676</v>
      </c>
      <c r="H12" s="323" t="s">
        <v>97</v>
      </c>
      <c r="I12" s="324"/>
      <c r="J12" s="325"/>
    </row>
    <row r="13" spans="1:10" ht="45.75" customHeight="1" x14ac:dyDescent="0.25">
      <c r="A13" s="51" t="s">
        <v>10</v>
      </c>
      <c r="B13" s="52">
        <v>621902.82999999996</v>
      </c>
      <c r="C13" s="53" t="s">
        <v>56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23" t="s">
        <v>86</v>
      </c>
      <c r="I13" s="324"/>
      <c r="J13" s="325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23" t="s">
        <v>119</v>
      </c>
      <c r="I14" s="324"/>
      <c r="J14" s="325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23" t="s">
        <v>99</v>
      </c>
      <c r="I15" s="324"/>
      <c r="J15" s="325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23" t="s">
        <v>125</v>
      </c>
      <c r="I16" s="324"/>
      <c r="J16" s="325"/>
    </row>
    <row r="17" spans="1:10" ht="59.45" customHeight="1" x14ac:dyDescent="0.25">
      <c r="A17" s="51" t="s">
        <v>13</v>
      </c>
      <c r="B17" s="52">
        <v>98250.1</v>
      </c>
      <c r="C17" s="53" t="s">
        <v>47</v>
      </c>
      <c r="D17" s="54">
        <v>676264.49</v>
      </c>
      <c r="E17" s="55">
        <f t="shared" si="0"/>
        <v>774514.59</v>
      </c>
      <c r="F17" s="369" t="s">
        <v>91</v>
      </c>
      <c r="G17" s="370">
        <f>514918.12+447018.39+2816321.67</f>
        <v>3778258.1799999997</v>
      </c>
      <c r="H17" s="323" t="s">
        <v>126</v>
      </c>
      <c r="I17" s="324"/>
      <c r="J17" s="325"/>
    </row>
    <row r="18" spans="1:10" ht="63" customHeight="1" x14ac:dyDescent="0.25">
      <c r="A18" s="51"/>
      <c r="B18" s="52"/>
      <c r="C18" s="53" t="s">
        <v>53</v>
      </c>
      <c r="D18" s="54">
        <v>363973.85</v>
      </c>
      <c r="E18" s="55">
        <f>B18+D18</f>
        <v>363973.85</v>
      </c>
      <c r="F18" s="361"/>
      <c r="G18" s="371"/>
      <c r="H18" s="347"/>
      <c r="I18" s="324"/>
      <c r="J18" s="325"/>
    </row>
    <row r="19" spans="1:10" ht="24" x14ac:dyDescent="0.25">
      <c r="A19" s="51" t="s">
        <v>14</v>
      </c>
      <c r="B19" s="52">
        <v>124316.68</v>
      </c>
      <c r="C19" s="53" t="s">
        <v>48</v>
      </c>
      <c r="D19" s="54">
        <v>480866.11</v>
      </c>
      <c r="E19" s="55">
        <f t="shared" si="0"/>
        <v>605182.79</v>
      </c>
      <c r="F19" s="53" t="s">
        <v>48</v>
      </c>
      <c r="G19" s="54">
        <f>E19*1.043</f>
        <v>631205.64997000003</v>
      </c>
      <c r="H19" s="323" t="s">
        <v>87</v>
      </c>
      <c r="I19" s="324"/>
      <c r="J19" s="325"/>
    </row>
    <row r="20" spans="1:10" ht="31.9" customHeight="1" x14ac:dyDescent="0.25">
      <c r="A20" s="51" t="s">
        <v>16</v>
      </c>
      <c r="B20" s="52">
        <v>56742.06</v>
      </c>
      <c r="C20" s="53" t="s">
        <v>54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23" t="s">
        <v>89</v>
      </c>
      <c r="I20" s="324"/>
      <c r="J20" s="325"/>
    </row>
    <row r="21" spans="1:10" ht="19.899999999999999" customHeight="1" x14ac:dyDescent="0.25">
      <c r="A21" s="51" t="s">
        <v>37</v>
      </c>
      <c r="B21" s="52">
        <v>80216</v>
      </c>
      <c r="C21" s="53" t="s">
        <v>50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23" t="s">
        <v>108</v>
      </c>
      <c r="I21" s="324"/>
      <c r="J21" s="325"/>
    </row>
    <row r="22" spans="1:10" ht="24" x14ac:dyDescent="0.25">
      <c r="A22" s="51"/>
      <c r="B22" s="52"/>
      <c r="C22" s="53" t="s">
        <v>52</v>
      </c>
      <c r="D22" s="60">
        <v>200</v>
      </c>
      <c r="E22" s="55">
        <f t="shared" si="1"/>
        <v>200</v>
      </c>
      <c r="F22" s="63"/>
      <c r="G22" s="60"/>
      <c r="H22" s="323"/>
      <c r="I22" s="324"/>
      <c r="J22" s="325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23" t="s">
        <v>92</v>
      </c>
      <c r="I23" s="324"/>
      <c r="J23" s="325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23"/>
      <c r="I24" s="324"/>
      <c r="J24" s="325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23" t="s">
        <v>130</v>
      </c>
      <c r="I25" s="324"/>
      <c r="J25" s="325"/>
    </row>
    <row r="26" spans="1:10" ht="24" x14ac:dyDescent="0.25">
      <c r="A26" s="51" t="s">
        <v>24</v>
      </c>
      <c r="B26" s="52">
        <v>173900</v>
      </c>
      <c r="C26" s="53" t="s">
        <v>55</v>
      </c>
      <c r="D26" s="54">
        <v>146550</v>
      </c>
      <c r="E26" s="55">
        <f t="shared" si="1"/>
        <v>320450</v>
      </c>
      <c r="F26" s="369" t="s">
        <v>55</v>
      </c>
      <c r="G26" s="370">
        <v>185800</v>
      </c>
      <c r="H26" s="323" t="s">
        <v>127</v>
      </c>
      <c r="I26" s="372"/>
      <c r="J26" s="373"/>
    </row>
    <row r="27" spans="1:10" ht="17.45" customHeight="1" x14ac:dyDescent="0.25">
      <c r="A27" s="51"/>
      <c r="B27" s="52"/>
      <c r="C27" s="53" t="s">
        <v>51</v>
      </c>
      <c r="D27" s="54">
        <v>264156.42</v>
      </c>
      <c r="E27" s="55">
        <f>B27+D27</f>
        <v>264156.42</v>
      </c>
      <c r="F27" s="361"/>
      <c r="G27" s="371"/>
      <c r="H27" s="374"/>
      <c r="I27" s="372"/>
      <c r="J27" s="373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69" t="s">
        <v>98</v>
      </c>
      <c r="G28" s="370">
        <v>120363224.26983511</v>
      </c>
      <c r="H28" s="323" t="s">
        <v>90</v>
      </c>
      <c r="I28" s="324"/>
      <c r="J28" s="325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61"/>
      <c r="G29" s="376"/>
      <c r="H29" s="347"/>
      <c r="I29" s="324"/>
      <c r="J29" s="325"/>
    </row>
    <row r="30" spans="1:10" s="81" customFormat="1" ht="46.15" customHeight="1" x14ac:dyDescent="0.25">
      <c r="A30" s="78"/>
      <c r="B30" s="79"/>
      <c r="C30" s="53" t="s">
        <v>49</v>
      </c>
      <c r="D30" s="54">
        <v>1587293.16</v>
      </c>
      <c r="E30" s="55">
        <f>B30+D30</f>
        <v>1587293.16</v>
      </c>
      <c r="F30" s="53" t="s">
        <v>105</v>
      </c>
      <c r="G30" s="80"/>
      <c r="H30" s="375" t="s">
        <v>88</v>
      </c>
      <c r="I30" s="324"/>
      <c r="J30" s="325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23" t="s">
        <v>94</v>
      </c>
      <c r="I31" s="324"/>
      <c r="J31" s="325"/>
    </row>
    <row r="32" spans="1:10" s="81" customFormat="1" ht="36" x14ac:dyDescent="0.25">
      <c r="A32" s="78"/>
      <c r="B32" s="79"/>
      <c r="C32" s="53" t="s">
        <v>62</v>
      </c>
      <c r="D32" s="54">
        <v>394378.87</v>
      </c>
      <c r="E32" s="82">
        <f>B32+D32</f>
        <v>394378.87</v>
      </c>
      <c r="F32" s="53" t="s">
        <v>106</v>
      </c>
      <c r="G32" s="80"/>
      <c r="H32" s="375" t="s">
        <v>94</v>
      </c>
      <c r="I32" s="324"/>
      <c r="J32" s="325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69" t="s">
        <v>27</v>
      </c>
      <c r="G33" s="370">
        <f>1712240.95+428066.67+124333</f>
        <v>2264640.62</v>
      </c>
      <c r="H33" s="323" t="s">
        <v>122</v>
      </c>
      <c r="I33" s="372"/>
      <c r="J33" s="373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61"/>
      <c r="G34" s="371"/>
      <c r="H34" s="374"/>
      <c r="I34" s="372"/>
      <c r="J34" s="373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23" t="s">
        <v>93</v>
      </c>
      <c r="I35" s="324"/>
      <c r="J35" s="325"/>
    </row>
    <row r="36" spans="1:10" ht="36" x14ac:dyDescent="0.25">
      <c r="A36" s="51" t="s">
        <v>36</v>
      </c>
      <c r="B36" s="52">
        <v>5570</v>
      </c>
      <c r="C36" s="53" t="s">
        <v>58</v>
      </c>
      <c r="D36" s="54">
        <v>298101.34000000003</v>
      </c>
      <c r="E36" s="55">
        <f t="shared" si="1"/>
        <v>303671.34000000003</v>
      </c>
      <c r="F36" s="377" t="s">
        <v>36</v>
      </c>
      <c r="G36" s="370">
        <f>805084.75-27800</f>
        <v>777284.75</v>
      </c>
      <c r="H36" s="323" t="s">
        <v>95</v>
      </c>
      <c r="I36" s="324"/>
      <c r="J36" s="325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61"/>
      <c r="G37" s="376"/>
      <c r="H37" s="347"/>
      <c r="I37" s="324"/>
      <c r="J37" s="325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23" t="s">
        <v>100</v>
      </c>
      <c r="I38" s="324"/>
      <c r="J38" s="325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69" t="s">
        <v>21</v>
      </c>
      <c r="G39" s="370">
        <f>E39*1.043+E40*1.043</f>
        <v>67000.317439999999</v>
      </c>
      <c r="H39" s="323" t="s">
        <v>107</v>
      </c>
      <c r="I39" s="324"/>
      <c r="J39" s="325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61"/>
      <c r="G40" s="376"/>
      <c r="H40" s="347"/>
      <c r="I40" s="324"/>
      <c r="J40" s="325"/>
    </row>
    <row r="41" spans="1:10" x14ac:dyDescent="0.25">
      <c r="A41" s="51" t="s">
        <v>31</v>
      </c>
      <c r="B41" s="52">
        <v>6041.4</v>
      </c>
      <c r="C41" s="53" t="s">
        <v>59</v>
      </c>
      <c r="D41" s="54">
        <v>16489.919999999998</v>
      </c>
      <c r="E41" s="55">
        <f t="shared" si="1"/>
        <v>22531.32</v>
      </c>
      <c r="F41" s="369" t="s">
        <v>101</v>
      </c>
      <c r="G41" s="370"/>
      <c r="H41" s="343"/>
      <c r="I41" s="344"/>
      <c r="J41" s="345"/>
    </row>
    <row r="42" spans="1:10" x14ac:dyDescent="0.25">
      <c r="A42" s="51"/>
      <c r="B42" s="52"/>
      <c r="C42" s="53" t="s">
        <v>60</v>
      </c>
      <c r="D42" s="54">
        <v>4615.26</v>
      </c>
      <c r="E42" s="55">
        <f t="shared" si="1"/>
        <v>4615.26</v>
      </c>
      <c r="F42" s="361"/>
      <c r="G42" s="371"/>
      <c r="H42" s="346"/>
      <c r="I42" s="344"/>
      <c r="J42" s="345"/>
    </row>
    <row r="43" spans="1:10" ht="36" x14ac:dyDescent="0.25">
      <c r="A43" s="51" t="s">
        <v>19</v>
      </c>
      <c r="B43" s="52">
        <v>34007.919999999998</v>
      </c>
      <c r="C43" s="53" t="s">
        <v>61</v>
      </c>
      <c r="D43" s="54">
        <v>11737.35</v>
      </c>
      <c r="E43" s="55">
        <f t="shared" si="1"/>
        <v>45745.27</v>
      </c>
      <c r="F43" s="369" t="s">
        <v>61</v>
      </c>
      <c r="G43" s="370">
        <f>E43+E44</f>
        <v>52596.579999999994</v>
      </c>
      <c r="H43" s="323" t="s">
        <v>96</v>
      </c>
      <c r="I43" s="324"/>
      <c r="J43" s="325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61"/>
      <c r="G44" s="376"/>
      <c r="H44" s="347"/>
      <c r="I44" s="324"/>
      <c r="J44" s="325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343" t="s">
        <v>128</v>
      </c>
      <c r="I45" s="324"/>
      <c r="J45" s="325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102</v>
      </c>
      <c r="G46" s="54">
        <f>17052*12</f>
        <v>204624</v>
      </c>
      <c r="H46" s="323" t="s">
        <v>104</v>
      </c>
      <c r="I46" s="324"/>
      <c r="J46" s="325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103</v>
      </c>
      <c r="G47" s="54">
        <f>35000*12</f>
        <v>420000</v>
      </c>
      <c r="H47" s="323" t="s">
        <v>109</v>
      </c>
      <c r="I47" s="324"/>
      <c r="J47" s="325"/>
    </row>
    <row r="48" spans="1:10" ht="24" x14ac:dyDescent="0.25">
      <c r="A48" s="51"/>
      <c r="B48" s="52"/>
      <c r="C48" s="53" t="s">
        <v>57</v>
      </c>
      <c r="D48" s="54">
        <v>36000</v>
      </c>
      <c r="E48" s="55">
        <f>B48+D48</f>
        <v>36000</v>
      </c>
      <c r="F48" s="63"/>
      <c r="G48" s="54"/>
      <c r="H48" s="323"/>
      <c r="I48" s="324"/>
      <c r="J48" s="325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326" t="s">
        <v>121</v>
      </c>
      <c r="I49" s="327"/>
      <c r="J49" s="328"/>
    </row>
    <row r="50" spans="1:13" x14ac:dyDescent="0.25">
      <c r="E50" s="77"/>
    </row>
    <row r="51" spans="1:13" x14ac:dyDescent="0.25">
      <c r="F51" s="93" t="s">
        <v>110</v>
      </c>
    </row>
    <row r="52" spans="1:13" ht="15.75" thickBot="1" x14ac:dyDescent="0.3"/>
    <row r="53" spans="1:13" ht="20.45" customHeight="1" x14ac:dyDescent="0.25">
      <c r="F53" s="316" t="s">
        <v>63</v>
      </c>
      <c r="G53" s="335" t="s">
        <v>120</v>
      </c>
      <c r="H53" s="336"/>
      <c r="I53" s="314" t="s">
        <v>115</v>
      </c>
      <c r="J53" s="332" t="s">
        <v>111</v>
      </c>
      <c r="K53" s="333"/>
      <c r="L53" s="333"/>
      <c r="M53" s="334"/>
    </row>
    <row r="54" spans="1:13" ht="21" customHeight="1" x14ac:dyDescent="0.25">
      <c r="F54" s="329"/>
      <c r="G54" s="337"/>
      <c r="H54" s="338"/>
      <c r="I54" s="330"/>
      <c r="J54" s="339" t="s">
        <v>112</v>
      </c>
      <c r="K54" s="339" t="s">
        <v>113</v>
      </c>
      <c r="L54" s="339" t="s">
        <v>129</v>
      </c>
      <c r="M54" s="341" t="s">
        <v>114</v>
      </c>
    </row>
    <row r="55" spans="1:13" x14ac:dyDescent="0.25">
      <c r="F55" s="317"/>
      <c r="G55" s="22" t="s">
        <v>78</v>
      </c>
      <c r="H55" s="23" t="s">
        <v>79</v>
      </c>
      <c r="I55" s="331"/>
      <c r="J55" s="340"/>
      <c r="K55" s="340"/>
      <c r="L55" s="340"/>
      <c r="M55" s="342"/>
    </row>
    <row r="56" spans="1:13" ht="15.75" x14ac:dyDescent="0.25">
      <c r="F56" s="44" t="s">
        <v>67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64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65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68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71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72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73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66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65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68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71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72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116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68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117</v>
      </c>
      <c r="H72" s="19"/>
      <c r="I72" s="97"/>
      <c r="J72" s="94"/>
      <c r="K72" s="94"/>
      <c r="L72" s="94"/>
      <c r="M72" s="95"/>
    </row>
    <row r="73" spans="6:13" x14ac:dyDescent="0.25">
      <c r="F73" s="11" t="s">
        <v>71</v>
      </c>
      <c r="G73" s="18" t="s">
        <v>117</v>
      </c>
      <c r="H73" s="19"/>
      <c r="I73" s="97"/>
      <c r="J73" s="94"/>
      <c r="K73" s="94"/>
      <c r="L73" s="94"/>
      <c r="M73" s="95"/>
    </row>
    <row r="74" spans="6:13" x14ac:dyDescent="0.25">
      <c r="F74" s="11" t="s">
        <v>72</v>
      </c>
      <c r="G74" s="18" t="s">
        <v>117</v>
      </c>
      <c r="H74" s="19"/>
      <c r="I74" s="97"/>
      <c r="J74" s="94"/>
      <c r="K74" s="94"/>
      <c r="L74" s="94"/>
      <c r="M74" s="95"/>
    </row>
    <row r="75" spans="6:13" x14ac:dyDescent="0.25">
      <c r="F75" s="9" t="s">
        <v>69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65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68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75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81</v>
      </c>
      <c r="G85" s="6"/>
      <c r="H85" s="8"/>
      <c r="I85" s="6" t="s">
        <v>82</v>
      </c>
      <c r="J85" s="8"/>
    </row>
  </sheetData>
  <mergeCells count="69"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  <mergeCell ref="H31:J31"/>
    <mergeCell ref="H32:J32"/>
    <mergeCell ref="H33:J34"/>
    <mergeCell ref="H35:J35"/>
    <mergeCell ref="H36:J37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A1:B1"/>
    <mergeCell ref="C1:D1"/>
    <mergeCell ref="E5:E6"/>
    <mergeCell ref="C2:D3"/>
    <mergeCell ref="A2:B3"/>
    <mergeCell ref="F1:G1"/>
    <mergeCell ref="F2:G3"/>
    <mergeCell ref="F5:F6"/>
    <mergeCell ref="G5:G6"/>
    <mergeCell ref="H11:J11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H41:J42"/>
    <mergeCell ref="H43:J44"/>
    <mergeCell ref="H45:J45"/>
    <mergeCell ref="H46:J46"/>
    <mergeCell ref="H47:J47"/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2020-04-01T13:51:21Z</dcterms:modified>
</cp:coreProperties>
</file>